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ít\Documents\PROFIX\Akce 2020\A20009 Krnov Sokolovna Projekt\A20009 Krnov Sokolovna Projekt\2020 12 13 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166" i="12"/>
  <c r="AC166" i="12"/>
  <c r="AD166" i="12"/>
  <c r="G9" i="12"/>
  <c r="I9" i="12"/>
  <c r="K9" i="12"/>
  <c r="O9" i="12"/>
  <c r="Q9" i="12"/>
  <c r="U9" i="12"/>
  <c r="G11" i="12"/>
  <c r="M11" i="12" s="1"/>
  <c r="I11" i="12"/>
  <c r="I8" i="12" s="1"/>
  <c r="K11" i="12"/>
  <c r="O11" i="12"/>
  <c r="Q11" i="12"/>
  <c r="Q8" i="12" s="1"/>
  <c r="U11" i="12"/>
  <c r="G12" i="12"/>
  <c r="M12" i="12" s="1"/>
  <c r="I12" i="12"/>
  <c r="K12" i="12"/>
  <c r="K8" i="12" s="1"/>
  <c r="O12" i="12"/>
  <c r="Q12" i="12"/>
  <c r="U12" i="12"/>
  <c r="U8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20" i="12"/>
  <c r="I20" i="12"/>
  <c r="K20" i="12"/>
  <c r="O20" i="12"/>
  <c r="Q20" i="12"/>
  <c r="U20" i="12"/>
  <c r="G22" i="12"/>
  <c r="M22" i="12" s="1"/>
  <c r="I22" i="12"/>
  <c r="I15" i="12" s="1"/>
  <c r="K22" i="12"/>
  <c r="O22" i="12"/>
  <c r="Q22" i="12"/>
  <c r="Q15" i="12" s="1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Q56" i="12"/>
  <c r="U56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I63" i="12"/>
  <c r="K63" i="12"/>
  <c r="M63" i="12"/>
  <c r="O63" i="12"/>
  <c r="Q63" i="12"/>
  <c r="U63" i="12"/>
  <c r="G66" i="12"/>
  <c r="M66" i="12" s="1"/>
  <c r="I66" i="12"/>
  <c r="K66" i="12"/>
  <c r="O66" i="12"/>
  <c r="Q66" i="12"/>
  <c r="U66" i="12"/>
  <c r="G69" i="12"/>
  <c r="M69" i="12" s="1"/>
  <c r="I69" i="12"/>
  <c r="K69" i="12"/>
  <c r="O69" i="12"/>
  <c r="Q69" i="12"/>
  <c r="U69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81" i="12"/>
  <c r="M81" i="12" s="1"/>
  <c r="I81" i="12"/>
  <c r="K81" i="12"/>
  <c r="O81" i="12"/>
  <c r="Q81" i="12"/>
  <c r="U81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6" i="12"/>
  <c r="I86" i="12"/>
  <c r="O86" i="12"/>
  <c r="Q86" i="12"/>
  <c r="G87" i="12"/>
  <c r="M87" i="12" s="1"/>
  <c r="I87" i="12"/>
  <c r="K87" i="12"/>
  <c r="K86" i="12" s="1"/>
  <c r="O87" i="12"/>
  <c r="Q87" i="12"/>
  <c r="U87" i="12"/>
  <c r="U86" i="12" s="1"/>
  <c r="G90" i="12"/>
  <c r="I90" i="12"/>
  <c r="K90" i="12"/>
  <c r="M90" i="12"/>
  <c r="O90" i="12"/>
  <c r="Q90" i="12"/>
  <c r="U90" i="12"/>
  <c r="G93" i="12"/>
  <c r="M93" i="12" s="1"/>
  <c r="I93" i="12"/>
  <c r="K93" i="12"/>
  <c r="O93" i="12"/>
  <c r="Q93" i="12"/>
  <c r="Q92" i="12" s="1"/>
  <c r="U93" i="12"/>
  <c r="G95" i="12"/>
  <c r="M95" i="12" s="1"/>
  <c r="I95" i="12"/>
  <c r="K95" i="12"/>
  <c r="K92" i="12" s="1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O92" i="12" s="1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8" i="12"/>
  <c r="G107" i="12" s="1"/>
  <c r="I108" i="12"/>
  <c r="K108" i="12"/>
  <c r="O108" i="12"/>
  <c r="O107" i="12" s="1"/>
  <c r="Q108" i="12"/>
  <c r="U108" i="12"/>
  <c r="G110" i="12"/>
  <c r="M110" i="12" s="1"/>
  <c r="I110" i="12"/>
  <c r="I107" i="12" s="1"/>
  <c r="K110" i="12"/>
  <c r="O110" i="12"/>
  <c r="Q110" i="12"/>
  <c r="U110" i="12"/>
  <c r="G115" i="12"/>
  <c r="M115" i="12" s="1"/>
  <c r="I115" i="12"/>
  <c r="K115" i="12"/>
  <c r="K107" i="12" s="1"/>
  <c r="O115" i="12"/>
  <c r="Q115" i="12"/>
  <c r="U115" i="12"/>
  <c r="U107" i="12" s="1"/>
  <c r="G120" i="12"/>
  <c r="I120" i="12"/>
  <c r="K120" i="12"/>
  <c r="M120" i="12"/>
  <c r="M119" i="12" s="1"/>
  <c r="O120" i="12"/>
  <c r="Q120" i="12"/>
  <c r="U120" i="12"/>
  <c r="G122" i="12"/>
  <c r="M122" i="12" s="1"/>
  <c r="I122" i="12"/>
  <c r="K122" i="12"/>
  <c r="O122" i="12"/>
  <c r="Q122" i="12"/>
  <c r="U122" i="12"/>
  <c r="G124" i="12"/>
  <c r="M124" i="12" s="1"/>
  <c r="I124" i="12"/>
  <c r="K124" i="12"/>
  <c r="K119" i="12" s="1"/>
  <c r="O124" i="12"/>
  <c r="Q124" i="12"/>
  <c r="U124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2" i="12"/>
  <c r="I132" i="12"/>
  <c r="K132" i="12"/>
  <c r="M132" i="12"/>
  <c r="O132" i="12"/>
  <c r="Q132" i="12"/>
  <c r="U132" i="12"/>
  <c r="U119" i="12" s="1"/>
  <c r="K133" i="12"/>
  <c r="M133" i="12"/>
  <c r="O133" i="12"/>
  <c r="U133" i="12"/>
  <c r="G134" i="12"/>
  <c r="M134" i="12" s="1"/>
  <c r="I134" i="12"/>
  <c r="I133" i="12" s="1"/>
  <c r="K134" i="12"/>
  <c r="O134" i="12"/>
  <c r="Q134" i="12"/>
  <c r="Q133" i="12" s="1"/>
  <c r="U134" i="12"/>
  <c r="I135" i="12"/>
  <c r="G136" i="12"/>
  <c r="I136" i="12"/>
  <c r="K136" i="12"/>
  <c r="K135" i="12" s="1"/>
  <c r="M136" i="12"/>
  <c r="O136" i="12"/>
  <c r="Q136" i="12"/>
  <c r="U136" i="12"/>
  <c r="G139" i="12"/>
  <c r="I139" i="12"/>
  <c r="K139" i="12"/>
  <c r="O139" i="12"/>
  <c r="Q139" i="12"/>
  <c r="U139" i="12"/>
  <c r="G141" i="12"/>
  <c r="M141" i="12" s="1"/>
  <c r="I141" i="12"/>
  <c r="K141" i="12"/>
  <c r="O141" i="12"/>
  <c r="Q141" i="12"/>
  <c r="Q135" i="12" s="1"/>
  <c r="U141" i="12"/>
  <c r="G143" i="12"/>
  <c r="M143" i="12" s="1"/>
  <c r="I143" i="12"/>
  <c r="K143" i="12"/>
  <c r="O143" i="12"/>
  <c r="Q143" i="12"/>
  <c r="U143" i="12"/>
  <c r="G145" i="12"/>
  <c r="I145" i="12"/>
  <c r="K145" i="12"/>
  <c r="M145" i="12"/>
  <c r="O145" i="12"/>
  <c r="Q145" i="12"/>
  <c r="U145" i="12"/>
  <c r="U135" i="12" s="1"/>
  <c r="G147" i="12"/>
  <c r="I147" i="12"/>
  <c r="K147" i="12"/>
  <c r="M147" i="12"/>
  <c r="O147" i="12"/>
  <c r="Q147" i="12"/>
  <c r="U147" i="12"/>
  <c r="G149" i="12"/>
  <c r="M149" i="12" s="1"/>
  <c r="I149" i="12"/>
  <c r="K149" i="12"/>
  <c r="O149" i="12"/>
  <c r="Q149" i="12"/>
  <c r="U149" i="12"/>
  <c r="G151" i="12"/>
  <c r="M151" i="12" s="1"/>
  <c r="I151" i="12"/>
  <c r="K151" i="12"/>
  <c r="O151" i="12"/>
  <c r="Q151" i="12"/>
  <c r="U151" i="12"/>
  <c r="G154" i="12"/>
  <c r="I154" i="12"/>
  <c r="K154" i="12"/>
  <c r="M154" i="12"/>
  <c r="O154" i="12"/>
  <c r="Q154" i="12"/>
  <c r="U154" i="12"/>
  <c r="G156" i="12"/>
  <c r="M156" i="12" s="1"/>
  <c r="I156" i="12"/>
  <c r="K156" i="12"/>
  <c r="O156" i="12"/>
  <c r="Q156" i="12"/>
  <c r="U156" i="12"/>
  <c r="G158" i="12"/>
  <c r="M158" i="12" s="1"/>
  <c r="I158" i="12"/>
  <c r="K158" i="12"/>
  <c r="O158" i="12"/>
  <c r="Q158" i="12"/>
  <c r="U158" i="12"/>
  <c r="G160" i="12"/>
  <c r="M160" i="12" s="1"/>
  <c r="I160" i="12"/>
  <c r="K160" i="12"/>
  <c r="O160" i="12"/>
  <c r="Q160" i="12"/>
  <c r="U160" i="12"/>
  <c r="I162" i="12"/>
  <c r="K162" i="12"/>
  <c r="Q162" i="12"/>
  <c r="U162" i="12"/>
  <c r="G163" i="12"/>
  <c r="G162" i="12" s="1"/>
  <c r="I163" i="12"/>
  <c r="K163" i="12"/>
  <c r="O163" i="12"/>
  <c r="O162" i="12" s="1"/>
  <c r="Q163" i="12"/>
  <c r="U163" i="12"/>
  <c r="I20" i="1"/>
  <c r="I19" i="1"/>
  <c r="I18" i="1"/>
  <c r="I17" i="1"/>
  <c r="I16" i="1"/>
  <c r="I58" i="1"/>
  <c r="AZ43" i="1"/>
  <c r="G27" i="1"/>
  <c r="G23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4" i="1"/>
  <c r="G29" i="1" s="1"/>
  <c r="G15" i="12"/>
  <c r="M20" i="12"/>
  <c r="G135" i="12"/>
  <c r="U92" i="12"/>
  <c r="O15" i="12"/>
  <c r="M163" i="12"/>
  <c r="M162" i="12" s="1"/>
  <c r="M139" i="12"/>
  <c r="G92" i="12"/>
  <c r="G8" i="12"/>
  <c r="M9" i="12"/>
  <c r="M8" i="12" s="1"/>
  <c r="Q119" i="12"/>
  <c r="M92" i="12"/>
  <c r="U15" i="12"/>
  <c r="O135" i="12"/>
  <c r="M135" i="12"/>
  <c r="M15" i="12"/>
  <c r="Q107" i="12"/>
  <c r="M108" i="12"/>
  <c r="M107" i="12" s="1"/>
  <c r="G133" i="12"/>
  <c r="I119" i="12"/>
  <c r="O119" i="12"/>
  <c r="G119" i="12"/>
  <c r="I92" i="12"/>
  <c r="M86" i="12"/>
  <c r="K15" i="12"/>
  <c r="O8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<sst xmlns="http://schemas.openxmlformats.org/spreadsheetml/2006/main" count="621" uniqueCount="332">
  <si>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</si>
  <si>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</si>
  <si>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</si>
  <si>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</si>
  <si>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</si>
  <si>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</si>
  <si>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</si>
  <si>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</si>
  <si>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</si>
  <si>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</si>
  <si>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</si>
  <si>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</si>
  <si>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</si>
  <si>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</si>
  <si>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</si>
  <si>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</si>
  <si>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</si>
  <si>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</si>
  <si>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</si>
  <si>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</si>
  <si>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</si>
  <si>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</si>
  <si>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</si>
  <si>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</si>
  <si>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</si>
  <si>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</si>
  <si>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</si>
  <si>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</si>
  <si>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</si>
  <si>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</si>
  <si>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</si>
  <si>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</si>
  <si>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</si>
  <si>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</si>
  <si>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</si>
  <si>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</si>
  <si>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</si>
  <si>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</si>
  <si>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</si>
  <si>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</si>
  <si>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</si>
  <si>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</si>
  <si>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</si>
  <si>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Krnov</t>
  </si>
  <si>
    <t>Rozpočet:</t>
  </si>
  <si>
    <t>Misto</t>
  </si>
  <si>
    <t>Sokolovna Statika</t>
  </si>
  <si>
    <t>Rozpočet</t>
  </si>
  <si>
    <t>Celkem za stavbu</t>
  </si>
  <si>
    <t>CZK</t>
  </si>
  <si>
    <t xml:space="preserve">Popis rozpočtu:  - </t>
  </si>
  <si>
    <t>CÚ RTS 2020/II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</si>
  <si>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</si>
  <si>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</si>
  <si>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</si>
  <si>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</si>
  <si>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</si>
  <si>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</si>
  <si>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</si>
  <si>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</si>
  <si>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</si>
  <si>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</si>
  <si>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</si>
  <si>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</si>
  <si>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</si>
  <si>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</si>
  <si>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</si>
  <si>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</si>
  <si>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</si>
  <si>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</si>
  <si>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</si>
  <si>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</si>
  <si>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</si>
  <si>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</si>
  <si>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</si>
  <si>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</si>
  <si>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</si>
  <si>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</si>
  <si>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</si>
  <si>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</si>
  <si>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</si>
  <si>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</si>
  <si>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</si>
  <si>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</si>
  <si>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</si>
  <si>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</si>
  <si>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</si>
  <si>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</si>
  <si>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</si>
  <si>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</si>
  <si>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</si>
  <si>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</si>
  <si>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</si>
  <si>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</si>
  <si>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</si>
  <si>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</si>
  <si>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</si>
  <si>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</si>
  <si>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</si>
  <si>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</si>
  <si>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</si>
  <si>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132201401R00</t>
  </si>
  <si>
    <t>Hloubený výkop pod základy v hor.3</t>
  </si>
  <si>
    <t>m3</t>
  </si>
  <si>
    <t>POL1_0</t>
  </si>
  <si>
    <t>pro Z1 a Z2:2*3,1*(0,8+0,2)</t>
  </si>
  <si>
    <t>VV</t>
  </si>
  <si>
    <t>161101601R00</t>
  </si>
  <si>
    <t>Vytažení výkopku z pod základů, hor 1-4, hl.do 2 m</t>
  </si>
  <si>
    <t>161101501R00</t>
  </si>
  <si>
    <t>Svislé přemístění výkopku z hor. 1-4 ruční</t>
  </si>
  <si>
    <t>162701105R00</t>
  </si>
  <si>
    <t>Vodorovné přemístění výkopku z hor.1-4 do 10000 m</t>
  </si>
  <si>
    <t>171201201R00</t>
  </si>
  <si>
    <t>Uložení sypaniny na skl.-sypanina na výšku přes 2m</t>
  </si>
  <si>
    <t>229942112R00</t>
  </si>
  <si>
    <t>Trubkové mikropiloty z oc.11 523, hladké D 105 mm</t>
  </si>
  <si>
    <t>m</t>
  </si>
  <si>
    <t>P1-P6:6*2,0</t>
  </si>
  <si>
    <t>229942122R00</t>
  </si>
  <si>
    <t>Trubkové mikropiloty z oc.11 523, manžet.D 105 mm</t>
  </si>
  <si>
    <t>P1-P6:6*5,0</t>
  </si>
  <si>
    <t>229946112R00</t>
  </si>
  <si>
    <t>Hlavy mikropilot tlakových D do 105 mm</t>
  </si>
  <si>
    <t>kus</t>
  </si>
  <si>
    <t>P1-P6:6*1</t>
  </si>
  <si>
    <t>285947211R00</t>
  </si>
  <si>
    <t>Opěrné desky z oceli nad 20/20 do 30/30 cm tl.do 3</t>
  </si>
  <si>
    <t>285376115R00</t>
  </si>
  <si>
    <t>Zatěžovací zkouška pilot</t>
  </si>
  <si>
    <t>P1-P6 pružný pokles:6*1</t>
  </si>
  <si>
    <t>262401171R00</t>
  </si>
  <si>
    <t>Vrty injek.povrch.,kladivy do 56 mm,do 10 m, hor.4</t>
  </si>
  <si>
    <t>U1-U18 pro trny D20:6*4*1,0+12*8*1,0</t>
  </si>
  <si>
    <t>Pro táhla T1-T18:2*18*0,78</t>
  </si>
  <si>
    <t>262203372R00</t>
  </si>
  <si>
    <t>Vrty pro injekt.povrch.do 156 mm,4 st.,25 m,hor.2</t>
  </si>
  <si>
    <t>P1-P6 násypy:6*2,0</t>
  </si>
  <si>
    <t>262303372R00</t>
  </si>
  <si>
    <t>Vrty pro injekt.povrch.do 156 mm,4 st.,25 m,hor.3</t>
  </si>
  <si>
    <t>P1-P6 štěrky středně ulehlé:6*2,0</t>
  </si>
  <si>
    <t>262403372R00</t>
  </si>
  <si>
    <t>Vrty pro injekt.povrch.do 156 mm,4 st.,25 m,hor.4</t>
  </si>
  <si>
    <t>P1-P6 štěrky ulehlé:6*3,0</t>
  </si>
  <si>
    <t>281604111R00</t>
  </si>
  <si>
    <t>Injektáž aktiv.směsmi nízkotl.vzestupné do 0,6 MPa</t>
  </si>
  <si>
    <t>h</t>
  </si>
  <si>
    <t>P1-P6 zálivka výstroje:6*2,0</t>
  </si>
  <si>
    <t>282602112R00</t>
  </si>
  <si>
    <t>Injektáž mikropilot/kotev s 2obturátor,do 2,0 MPa</t>
  </si>
  <si>
    <t>P1-P6 reinjektáž kořene:6*5,0*1,0</t>
  </si>
  <si>
    <t>282611117R00</t>
  </si>
  <si>
    <t>Hmoty pro injektáž vysokotlak.,struskoportland.325</t>
  </si>
  <si>
    <t>t</t>
  </si>
  <si>
    <t>P1-P6 zálivka:6*0,2*1,15</t>
  </si>
  <si>
    <t>P1-P6 reinjektáž:6*5,0*0,1*1,15</t>
  </si>
  <si>
    <t>285175111R00</t>
  </si>
  <si>
    <t>Osazení ocelové roznášecí konstrukce do 40 kg</t>
  </si>
  <si>
    <t>kg</t>
  </si>
  <si>
    <t>Objímky žb. konzol U120:4*0,5*13,4</t>
  </si>
  <si>
    <t>Objímky žb. konzol D20:4*1,6*2,466</t>
  </si>
  <si>
    <t>U1-U18 U200:(6*1,0+12*2,0)*25,3</t>
  </si>
  <si>
    <t>U1-U18 trny D20:(6*4+12*8)*2,466</t>
  </si>
  <si>
    <t>13384430R</t>
  </si>
  <si>
    <t>Tyč průřezu U 120, střední, jakost oceli S235, 11375</t>
  </si>
  <si>
    <t>POL3_0</t>
  </si>
  <si>
    <t>Objímky žb. konzol:4*0,5*0,0134</t>
  </si>
  <si>
    <t>13483315R</t>
  </si>
  <si>
    <t>Tyč průřezu U 200, hrubé, jakost oceli S235, 11375</t>
  </si>
  <si>
    <t>U1-U18:(6*1,0+12*2,0)*0,0253</t>
  </si>
  <si>
    <t>285375112R00</t>
  </si>
  <si>
    <t>Kotvy kabelové pro nosnost do 0,31 MN</t>
  </si>
  <si>
    <t>T1-T15:15*16,54</t>
  </si>
  <si>
    <t>285375191R00</t>
  </si>
  <si>
    <t>Příplatek za úpravu trvalých kotev do 0,47 MN</t>
  </si>
  <si>
    <t>285376112R00</t>
  </si>
  <si>
    <t>Napnutí kabelových kotev únosnosti do 0,31 MN</t>
  </si>
  <si>
    <t>T1-T15:15*1</t>
  </si>
  <si>
    <t>285947111R00</t>
  </si>
  <si>
    <t>Trn z betonářské oceli D 16-20 mm do délky 3 m</t>
  </si>
  <si>
    <t>U1-U18 trny D20:6*4+12*8</t>
  </si>
  <si>
    <t>Objímky žb. konzol D20:4*1</t>
  </si>
  <si>
    <t>285947311R00</t>
  </si>
  <si>
    <t>Napnutí trnu z bet. oceli únosnosti do 0,20 MN</t>
  </si>
  <si>
    <t>271531114R00</t>
  </si>
  <si>
    <t>Polštář základu z kameniva drceného 8-16 mm</t>
  </si>
  <si>
    <t>pod Z1 a Z2:2*3,1*0,2</t>
  </si>
  <si>
    <t>289901111R00</t>
  </si>
  <si>
    <t>Vyčištění trhlin skal. stěny do 3 cm hl. do 15 cm</t>
  </si>
  <si>
    <t>Žb.konzoly v krovu:2*3*0,3</t>
  </si>
  <si>
    <t>Fasády J+S+V+Z:6+14+30+10</t>
  </si>
  <si>
    <t>289471111R00</t>
  </si>
  <si>
    <t>Sanace trhlin skal hl.spárováním š.3 cm, hl.15 cm</t>
  </si>
  <si>
    <t>289902111R00</t>
  </si>
  <si>
    <t>Otlučení nebo odsekání omítek stěn</t>
  </si>
  <si>
    <t>m2</t>
  </si>
  <si>
    <t>Pro sanaci železobetonů:</t>
  </si>
  <si>
    <t>Podhled konz. desky 1.NP:135,0</t>
  </si>
  <si>
    <t>Horní výzuž desky 1.NP:122,0</t>
  </si>
  <si>
    <t>Venkovní schodiště 2.NP:13,0</t>
  </si>
  <si>
    <t>ŽB na fasádách J+S+V+Z:15,0+15,0+53,0+37,0</t>
  </si>
  <si>
    <t>216904112R00</t>
  </si>
  <si>
    <t>Očištění tlakovou vodou zdiva stěn a rubu kleneb</t>
  </si>
  <si>
    <t>216904212R00</t>
  </si>
  <si>
    <t>Očištění stlačeným vzduchem zdiva a rubu kleneb</t>
  </si>
  <si>
    <t>216904391R00</t>
  </si>
  <si>
    <t>Příplatek za ruční dočištění ocelovými kartáči</t>
  </si>
  <si>
    <t>289475111R00</t>
  </si>
  <si>
    <t>Torkretový plášť stěn z aktivované malty tl. 3 cm</t>
  </si>
  <si>
    <t>Sanace železobetonů:390</t>
  </si>
  <si>
    <t>Zaplnění rýh pro U1-U18 3 cm:31,8*0,3</t>
  </si>
  <si>
    <t>289475191R00</t>
  </si>
  <si>
    <t>Příplatek za každý další 1 cm pláště stěn</t>
  </si>
  <si>
    <t>Zaplnění rýh pro U1-U18 12 cm:12*31,8*0,3</t>
  </si>
  <si>
    <t>622481211R00</t>
  </si>
  <si>
    <t>Montáž výztužné sítě do stěrky-vněj.stěny</t>
  </si>
  <si>
    <t>63190103R</t>
  </si>
  <si>
    <t>Tkanina uhlíková š.600</t>
  </si>
  <si>
    <t>Sanace žb.kcí:390*2</t>
  </si>
  <si>
    <t>380320040RA0</t>
  </si>
  <si>
    <t>Kompletní konstrukce ze železobetonu C 25/30</t>
  </si>
  <si>
    <t>POL2_0</t>
  </si>
  <si>
    <t>Z1-Z6:14,35</t>
  </si>
  <si>
    <t>D1:2,08</t>
  </si>
  <si>
    <t>311230016RAB</t>
  </si>
  <si>
    <t>Zdivo z cihel pálených plných P25 na MC</t>
  </si>
  <si>
    <t>Podezdění balkonů:14,74</t>
  </si>
  <si>
    <t>941941052R00</t>
  </si>
  <si>
    <t>Montáž lešení leh.řad.s podlahami,š.1,5 m, H 24 m</t>
  </si>
  <si>
    <t>Po obvodu pro sanaci žb:2*(41,5+16,6+2,9)*12,0</t>
  </si>
  <si>
    <t>941941392R00</t>
  </si>
  <si>
    <t>Příplatek za každý měsíc použití lešení k pol.1052</t>
  </si>
  <si>
    <t>941941852R00</t>
  </si>
  <si>
    <t>Demontáž lešení leh.řad.s podlahami,š.1,5 m,H 24 m</t>
  </si>
  <si>
    <t>943943221R00</t>
  </si>
  <si>
    <t>Montáž lešení prostorové lehké, do 200kg, H 10 m</t>
  </si>
  <si>
    <t>Vnitřní montáž táhel T1-T11:28,0*15,0*7,0</t>
  </si>
  <si>
    <t>943943292R00</t>
  </si>
  <si>
    <t>Příplatek za každý měsíc použití k pol..3221, 3222</t>
  </si>
  <si>
    <t>943943821R00</t>
  </si>
  <si>
    <t>Demontáž lešení, prostor. lehké, do 200kg, H 10 m</t>
  </si>
  <si>
    <t>943955021R00</t>
  </si>
  <si>
    <t>Montáž lešeňové podlahy s příčníky a podél.,H 10 m</t>
  </si>
  <si>
    <t>Vnitřní montáž táhel T1-T11:28,0*15,0</t>
  </si>
  <si>
    <t>943955191R00</t>
  </si>
  <si>
    <t>Příplatek za každý měsíc použití podl.k pol.21až, 41</t>
  </si>
  <si>
    <t>943955821R00</t>
  </si>
  <si>
    <t>Demontáž leš. podlahy s příč. a podélníky, H 10 m</t>
  </si>
  <si>
    <t>941955003R00</t>
  </si>
  <si>
    <t>Lešení lehké pomocné, výška podlahy do 2,5 m</t>
  </si>
  <si>
    <t>Vnitřní montáž táhel T12-T15:4*15,0*3,0</t>
  </si>
  <si>
    <t>965200013RA0</t>
  </si>
  <si>
    <t>Bourání mazanin betonových s potěrem nebo teracem</t>
  </si>
  <si>
    <t>pro Z1 a Z2:2*3,1*0,3</t>
  </si>
  <si>
    <t>961100016RA0</t>
  </si>
  <si>
    <t>Bourání základů z železobetonu</t>
  </si>
  <si>
    <t>pro Z3:2,59*0,6*1,94</t>
  </si>
  <si>
    <t>pro Z4:2,59*0,45*0,94</t>
  </si>
  <si>
    <t>pro Z5:4,45*0,3*0,94</t>
  </si>
  <si>
    <t>pro Z6:4,38*0,3*0,94</t>
  </si>
  <si>
    <t>962100022RA0</t>
  </si>
  <si>
    <t>Bourání nadzákladového zdiva z železobetonu</t>
  </si>
  <si>
    <t>pro Z3 a Z4:2*2,59*0,3*(1,35+0,5)/2</t>
  </si>
  <si>
    <t>pro Z6:4,38*0,3*1,0</t>
  </si>
  <si>
    <t>pro D1:2,08</t>
  </si>
  <si>
    <t>974200040RA0</t>
  </si>
  <si>
    <t>Vysekání rýh ve zdech z betonu, 15 x 30 cm</t>
  </si>
  <si>
    <t>U1-U18 pro U200:6*1,1+12*2,1</t>
  </si>
  <si>
    <t>974031721R00</t>
  </si>
  <si>
    <t>Vysekání rýh v omítce podhledu š.3 cm</t>
  </si>
  <si>
    <t>Pro táhla T1-T18:18*14,98</t>
  </si>
  <si>
    <t>975053151R00</t>
  </si>
  <si>
    <t>Víceřad.podchycení stropů do 3,5 m,nad 1500 kg/m2</t>
  </si>
  <si>
    <t>Podepření konzolového balkonu:30+2*9</t>
  </si>
  <si>
    <t>979082111R00</t>
  </si>
  <si>
    <t>Vnitrostaveništní doprava suti do 10 m</t>
  </si>
  <si>
    <t>979082121R00</t>
  </si>
  <si>
    <t>Příplatek k vnitrost. dopravě suti za dalších 5 m</t>
  </si>
  <si>
    <t>+ 2 x 5 m:80,47469*2</t>
  </si>
  <si>
    <t>979081111R00</t>
  </si>
  <si>
    <t>Odvoz suti a vybour. hmot na skládku do 1 km</t>
  </si>
  <si>
    <t>979081121R00</t>
  </si>
  <si>
    <t>Příplatek k odvozu za každý další 1 km</t>
  </si>
  <si>
    <t>+ 9 x 1 km:80,47469*9</t>
  </si>
  <si>
    <t>979990107R00</t>
  </si>
  <si>
    <t>Poplatek za skládku suti - směs betonu,cihel,dřeva</t>
  </si>
  <si>
    <t>999281151R00</t>
  </si>
  <si>
    <t>Přesun hmot pro opravy a údržbu do v. 25 m,nošením</t>
  </si>
  <si>
    <t>411324111R00</t>
  </si>
  <si>
    <t>Spřažená hřebíková deska, tl. 80 mm</t>
  </si>
  <si>
    <t>Příložky krokví:94,0*0,13*1,1</t>
  </si>
  <si>
    <t>Příložky vaznic:(104+28,0+104)*0,22*1,1</t>
  </si>
  <si>
    <t>762088116R00</t>
  </si>
  <si>
    <t>Zakrývání provizorní plachtou 15x20m,vč.odstranění</t>
  </si>
  <si>
    <t>Při zesilování krovu 3 x 3 části:3*3</t>
  </si>
  <si>
    <t>762950030RAA</t>
  </si>
  <si>
    <t>Výměna části střešní vazby, průřezová plocha 120 cm2 vč.dod.</t>
  </si>
  <si>
    <t>Oprava dle myk.pr.:8,4*3,1</t>
  </si>
  <si>
    <t>762950030RAB</t>
  </si>
  <si>
    <t>Výměna části střešní vazby, průřezová plocha 224 cm2 vč.dod</t>
  </si>
  <si>
    <t>Oprava dle myk.pr.:47,0*3,1</t>
  </si>
  <si>
    <t>762950030RAD</t>
  </si>
  <si>
    <t>Výměna části střešní vazby, průřezová plocha 450 cm2 vč.dod.</t>
  </si>
  <si>
    <t>Oprava dle myk.pr.:1,5*3,1</t>
  </si>
  <si>
    <t>762332932R00</t>
  </si>
  <si>
    <t>Doplnění střešní vazby z hranolů do 224 cm2 vč.dod</t>
  </si>
  <si>
    <t>Zesílení krovu:912,0*1,1</t>
  </si>
  <si>
    <t>762330911R00</t>
  </si>
  <si>
    <t>Zvedání konstrukcí krovů hmotnosti do 12 t</t>
  </si>
  <si>
    <t>Srovnání plochy a hřebene:30,0*16,0*0,2</t>
  </si>
  <si>
    <t>762795000R00</t>
  </si>
  <si>
    <t>Spojovací prostředky pro vázané konstrukce</t>
  </si>
  <si>
    <t>Oprava dle myk.pr.:4,618</t>
  </si>
  <si>
    <t>Zesílení:20,124</t>
  </si>
  <si>
    <t>762911121R00</t>
  </si>
  <si>
    <t xml:space="preserve">Impregnace řeziva tlakovakuová </t>
  </si>
  <si>
    <t>Nové prvky:24,742</t>
  </si>
  <si>
    <t>762085153R00</t>
  </si>
  <si>
    <t xml:space="preserve">Hoblování tesařských prvků - ručně </t>
  </si>
  <si>
    <t>Stávající prvky pro impregnaci:2*40,0*10,0*1,1</t>
  </si>
  <si>
    <t>783781003R00</t>
  </si>
  <si>
    <t>Nátěr tesařských konstrukcí impregnace, vč.impr.prostř.</t>
  </si>
  <si>
    <t>Impregnace stáv.prvků:2*40,0*10,0*1,1</t>
  </si>
  <si>
    <t>762900040RAB</t>
  </si>
  <si>
    <t>Demontáž samostatných prvků krovů, bednění</t>
  </si>
  <si>
    <t>Demontáž střechy pro zesílení krovu:2*40,0*10,0</t>
  </si>
  <si>
    <t>764311832R00</t>
  </si>
  <si>
    <t>Demont. krytiny, tabule 2 x 1 m, nad 25 m2, do 45°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</si>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</sst>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SUMIF(F49:F57,A16,I49:I57)+SUMIF(F49:F57,"PSU",I49:I57)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SUMIF(F49:F57,A17,I49:I57)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SUMIF(F49:F57,A18,I49:I57)</f>
        <v>0</v>
      </c>
      <c r="J18" s="93"/>
    </row>
    <row r="19" spans="1:10" ht="23.25" customHeight="1" x14ac:dyDescent="0.2">
      <c r="A19" s="195" t="s">
        <v>72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SUMIF(F49:F57,A19,I49:I57)</f>
        <v>0</v>
      </c>
      <c r="J19" s="93"/>
    </row>
    <row r="20" spans="1:10" ht="23.25" customHeight="1" x14ac:dyDescent="0.2">
      <c r="A20" s="195" t="s">
        <v>73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SUMIF(F49:F57,A20,I49:I57)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Pol'!AC166</f>
        <v>0</v>
      </c>
      <c r="G39" s="148">
        <f>'Rozpočet Pol'!AD166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50</v>
      </c>
    </row>
    <row r="43" spans="1:52" x14ac:dyDescent="0.2">
      <c r="B43" s="162" t="s">
        <v>51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CÚ RTS 2020/II</v>
      </c>
    </row>
    <row r="46" spans="1:52" ht="15.75" x14ac:dyDescent="0.25">
      <c r="B46" s="163" t="s">
        <v>52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53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54</v>
      </c>
      <c r="C49" s="177" t="s">
        <v>55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56</v>
      </c>
      <c r="C50" s="167" t="s">
        <v>57</v>
      </c>
      <c r="D50" s="169"/>
      <c r="E50" s="169"/>
      <c r="F50" s="185" t="s">
        <v>23</v>
      </c>
      <c r="G50" s="186"/>
      <c r="H50" s="186"/>
      <c r="I50" s="187">
        <f>'Rozpočet Pol'!G15</f>
        <v>0</v>
      </c>
      <c r="J50" s="187"/>
    </row>
    <row r="51" spans="1:10" ht="25.5" customHeight="1" x14ac:dyDescent="0.2">
      <c r="A51" s="165"/>
      <c r="B51" s="168" t="s">
        <v>58</v>
      </c>
      <c r="C51" s="167" t="s">
        <v>59</v>
      </c>
      <c r="D51" s="169"/>
      <c r="E51" s="169"/>
      <c r="F51" s="185" t="s">
        <v>23</v>
      </c>
      <c r="G51" s="186"/>
      <c r="H51" s="186"/>
      <c r="I51" s="187">
        <f>'Rozpočet Pol'!G86</f>
        <v>0</v>
      </c>
      <c r="J51" s="187"/>
    </row>
    <row r="52" spans="1:10" ht="25.5" customHeight="1" x14ac:dyDescent="0.2">
      <c r="A52" s="165"/>
      <c r="B52" s="168" t="s">
        <v>60</v>
      </c>
      <c r="C52" s="167" t="s">
        <v>61</v>
      </c>
      <c r="D52" s="169"/>
      <c r="E52" s="169"/>
      <c r="F52" s="185" t="s">
        <v>23</v>
      </c>
      <c r="G52" s="186"/>
      <c r="H52" s="186"/>
      <c r="I52" s="187">
        <f>'Rozpočet Pol'!G92</f>
        <v>0</v>
      </c>
      <c r="J52" s="187"/>
    </row>
    <row r="53" spans="1:10" ht="25.5" customHeight="1" x14ac:dyDescent="0.2">
      <c r="A53" s="165"/>
      <c r="B53" s="168" t="s">
        <v>62</v>
      </c>
      <c r="C53" s="167" t="s">
        <v>63</v>
      </c>
      <c r="D53" s="169"/>
      <c r="E53" s="169"/>
      <c r="F53" s="185" t="s">
        <v>23</v>
      </c>
      <c r="G53" s="186"/>
      <c r="H53" s="186"/>
      <c r="I53" s="187">
        <f>'Rozpočet Pol'!G107</f>
        <v>0</v>
      </c>
      <c r="J53" s="187"/>
    </row>
    <row r="54" spans="1:10" ht="25.5" customHeight="1" x14ac:dyDescent="0.2">
      <c r="A54" s="165"/>
      <c r="B54" s="168" t="s">
        <v>64</v>
      </c>
      <c r="C54" s="167" t="s">
        <v>65</v>
      </c>
      <c r="D54" s="169"/>
      <c r="E54" s="169"/>
      <c r="F54" s="185" t="s">
        <v>23</v>
      </c>
      <c r="G54" s="186"/>
      <c r="H54" s="186"/>
      <c r="I54" s="187">
        <f>'Rozpočet Pol'!G119</f>
        <v>0</v>
      </c>
      <c r="J54" s="187"/>
    </row>
    <row r="55" spans="1:10" ht="25.5" customHeight="1" x14ac:dyDescent="0.2">
      <c r="A55" s="165"/>
      <c r="B55" s="168" t="s">
        <v>66</v>
      </c>
      <c r="C55" s="167" t="s">
        <v>67</v>
      </c>
      <c r="D55" s="169"/>
      <c r="E55" s="169"/>
      <c r="F55" s="185" t="s">
        <v>23</v>
      </c>
      <c r="G55" s="186"/>
      <c r="H55" s="186"/>
      <c r="I55" s="187">
        <f>'Rozpočet Pol'!G133</f>
        <v>0</v>
      </c>
      <c r="J55" s="187"/>
    </row>
    <row r="56" spans="1:10" ht="25.5" customHeight="1" x14ac:dyDescent="0.2">
      <c r="A56" s="165"/>
      <c r="B56" s="168" t="s">
        <v>68</v>
      </c>
      <c r="C56" s="167" t="s">
        <v>69</v>
      </c>
      <c r="D56" s="169"/>
      <c r="E56" s="169"/>
      <c r="F56" s="185" t="s">
        <v>24</v>
      </c>
      <c r="G56" s="186"/>
      <c r="H56" s="186"/>
      <c r="I56" s="187">
        <f>'Rozpočet Pol'!G135</f>
        <v>0</v>
      </c>
      <c r="J56" s="187"/>
    </row>
    <row r="57" spans="1:10" ht="25.5" customHeight="1" x14ac:dyDescent="0.2">
      <c r="A57" s="165"/>
      <c r="B57" s="179" t="s">
        <v>70</v>
      </c>
      <c r="C57" s="180" t="s">
        <v>71</v>
      </c>
      <c r="D57" s="181"/>
      <c r="E57" s="181"/>
      <c r="F57" s="188" t="s">
        <v>24</v>
      </c>
      <c r="G57" s="189"/>
      <c r="H57" s="189"/>
      <c r="I57" s="190">
        <f>'Rozpočet Pol'!G162</f>
        <v>0</v>
      </c>
      <c r="J57" s="190"/>
    </row>
    <row r="58" spans="1:10" ht="25.5" customHeight="1" x14ac:dyDescent="0.2">
      <c r="A58" s="166"/>
      <c r="B58" s="172" t="s">
        <v>1</v>
      </c>
      <c r="C58" s="172"/>
      <c r="D58" s="173"/>
      <c r="E58" s="173"/>
      <c r="F58" s="191"/>
      <c r="G58" s="192"/>
      <c r="H58" s="192"/>
      <c r="I58" s="193">
        <f>SUM(I49:I57)</f>
        <v>0</v>
      </c>
      <c r="J58" s="193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  <row r="61" spans="1:10" x14ac:dyDescent="0.2">
      <c r="F61" s="194"/>
      <c r="G61" s="130"/>
      <c r="H61" s="194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6"/>
  <sheetViews>
    <sheetView tabSelected="1"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1"/>
      <c r="F5" s="211"/>
      <c r="G5" s="212"/>
      <c r="AE5" t="s">
        <v>80</v>
      </c>
    </row>
    <row r="7" spans="1:60" ht="38.25" x14ac:dyDescent="0.2">
      <c r="A7" s="217" t="s">
        <v>81</v>
      </c>
      <c r="B7" s="218" t="s">
        <v>82</v>
      </c>
      <c r="C7" s="218" t="s">
        <v>83</v>
      </c>
      <c r="D7" s="217" t="s">
        <v>84</v>
      </c>
      <c r="E7" s="217" t="s">
        <v>85</v>
      </c>
      <c r="F7" s="213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0" t="s">
        <v>98</v>
      </c>
    </row>
    <row r="8" spans="1:60" x14ac:dyDescent="0.2">
      <c r="A8" s="238" t="s">
        <v>99</v>
      </c>
      <c r="B8" s="239" t="s">
        <v>54</v>
      </c>
      <c r="C8" s="240" t="s">
        <v>55</v>
      </c>
      <c r="D8" s="241"/>
      <c r="E8" s="242"/>
      <c r="F8" s="243"/>
      <c r="G8" s="243">
        <f>SUMIF(AE9:AE14,"&lt;&gt;NOR",G9:G14)</f>
        <v>0</v>
      </c>
      <c r="H8" s="243"/>
      <c r="I8" s="243">
        <f>SUM(I9:I14)</f>
        <v>0</v>
      </c>
      <c r="J8" s="243"/>
      <c r="K8" s="243">
        <f>SUM(K9:K14)</f>
        <v>0</v>
      </c>
      <c r="L8" s="243"/>
      <c r="M8" s="243">
        <f>SUM(M9:M14)</f>
        <v>0</v>
      </c>
      <c r="N8" s="219"/>
      <c r="O8" s="219">
        <f>SUM(O9:O14)</f>
        <v>0</v>
      </c>
      <c r="P8" s="219"/>
      <c r="Q8" s="219">
        <f>SUM(Q9:Q14)</f>
        <v>0</v>
      </c>
      <c r="R8" s="219"/>
      <c r="S8" s="219"/>
      <c r="T8" s="238"/>
      <c r="U8" s="219">
        <f>SUM(U9:U14)</f>
        <v>66.53</v>
      </c>
      <c r="AE8" t="s">
        <v>100</v>
      </c>
    </row>
    <row r="9" spans="1:60" outlineLevel="1" x14ac:dyDescent="0.2">
      <c r="A9" s="215">
        <v>1</v>
      </c>
      <c r="B9" s="221" t="s">
        <v>101</v>
      </c>
      <c r="C9" s="265" t="s">
        <v>102</v>
      </c>
      <c r="D9" s="223" t="s">
        <v>103</v>
      </c>
      <c r="E9" s="230">
        <v>6.2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5.9260000000000002</v>
      </c>
      <c r="U9" s="224">
        <f>ROUND(E9*T9,2)</f>
        <v>36.74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6" t="s">
        <v>105</v>
      </c>
      <c r="D10" s="226"/>
      <c r="E10" s="231">
        <v>6.2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106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107</v>
      </c>
      <c r="C11" s="265" t="s">
        <v>108</v>
      </c>
      <c r="D11" s="223" t="s">
        <v>103</v>
      </c>
      <c r="E11" s="230">
        <v>6.2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0.97399999999999998</v>
      </c>
      <c r="U11" s="224">
        <f>ROUND(E11*T11,2)</f>
        <v>6.04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3</v>
      </c>
      <c r="B12" s="221" t="s">
        <v>109</v>
      </c>
      <c r="C12" s="265" t="s">
        <v>110</v>
      </c>
      <c r="D12" s="223" t="s">
        <v>103</v>
      </c>
      <c r="E12" s="230">
        <v>6.2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3.81</v>
      </c>
      <c r="U12" s="224">
        <f>ROUND(E12*T12,2)</f>
        <v>23.62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104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4</v>
      </c>
      <c r="B13" s="221" t="s">
        <v>111</v>
      </c>
      <c r="C13" s="265" t="s">
        <v>112</v>
      </c>
      <c r="D13" s="223" t="s">
        <v>103</v>
      </c>
      <c r="E13" s="230">
        <v>6.2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1.0999999999999999E-2</v>
      </c>
      <c r="U13" s="224">
        <f>ROUND(E13*T13,2)</f>
        <v>7.0000000000000007E-2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104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5</v>
      </c>
      <c r="B14" s="221" t="s">
        <v>113</v>
      </c>
      <c r="C14" s="265" t="s">
        <v>114</v>
      </c>
      <c r="D14" s="223" t="s">
        <v>103</v>
      </c>
      <c r="E14" s="230">
        <v>6.2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8.9999999999999993E-3</v>
      </c>
      <c r="U14" s="224">
        <f>ROUND(E14*T14,2)</f>
        <v>0.06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104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16" t="s">
        <v>99</v>
      </c>
      <c r="B15" s="222" t="s">
        <v>56</v>
      </c>
      <c r="C15" s="267" t="s">
        <v>57</v>
      </c>
      <c r="D15" s="227"/>
      <c r="E15" s="232"/>
      <c r="F15" s="235"/>
      <c r="G15" s="235">
        <f>SUMIF(AE16:AE85,"&lt;&gt;NOR",G16:G85)</f>
        <v>0</v>
      </c>
      <c r="H15" s="235"/>
      <c r="I15" s="235">
        <f>SUM(I16:I85)</f>
        <v>0</v>
      </c>
      <c r="J15" s="235"/>
      <c r="K15" s="235">
        <f>SUM(K16:K85)</f>
        <v>0</v>
      </c>
      <c r="L15" s="235"/>
      <c r="M15" s="235">
        <f>SUM(M16:M85)</f>
        <v>0</v>
      </c>
      <c r="N15" s="228"/>
      <c r="O15" s="228">
        <f>SUM(O16:O85)</f>
        <v>53.373530000000002</v>
      </c>
      <c r="P15" s="228"/>
      <c r="Q15" s="228">
        <f>SUM(Q16:Q85)</f>
        <v>24.57</v>
      </c>
      <c r="R15" s="228"/>
      <c r="S15" s="228"/>
      <c r="T15" s="229"/>
      <c r="U15" s="228">
        <f>SUM(U16:U85)</f>
        <v>3614.94</v>
      </c>
      <c r="AE15" t="s">
        <v>100</v>
      </c>
    </row>
    <row r="16" spans="1:60" outlineLevel="1" x14ac:dyDescent="0.2">
      <c r="A16" s="215">
        <v>6</v>
      </c>
      <c r="B16" s="221" t="s">
        <v>115</v>
      </c>
      <c r="C16" s="265" t="s">
        <v>116</v>
      </c>
      <c r="D16" s="223" t="s">
        <v>117</v>
      </c>
      <c r="E16" s="230">
        <v>12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4">
        <v>8.0170000000000005E-2</v>
      </c>
      <c r="O16" s="224">
        <f>ROUND(E16*N16,5)</f>
        <v>0.96204000000000001</v>
      </c>
      <c r="P16" s="224">
        <v>0</v>
      </c>
      <c r="Q16" s="224">
        <f>ROUND(E16*P16,5)</f>
        <v>0</v>
      </c>
      <c r="R16" s="224"/>
      <c r="S16" s="224"/>
      <c r="T16" s="225">
        <v>2.56</v>
      </c>
      <c r="U16" s="224">
        <f>ROUND(E16*T16,2)</f>
        <v>30.72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104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1"/>
      <c r="C17" s="266" t="s">
        <v>118</v>
      </c>
      <c r="D17" s="226"/>
      <c r="E17" s="231">
        <v>12</v>
      </c>
      <c r="F17" s="234"/>
      <c r="G17" s="234"/>
      <c r="H17" s="234"/>
      <c r="I17" s="234"/>
      <c r="J17" s="234"/>
      <c r="K17" s="234"/>
      <c r="L17" s="234"/>
      <c r="M17" s="234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106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7</v>
      </c>
      <c r="B18" s="221" t="s">
        <v>119</v>
      </c>
      <c r="C18" s="265" t="s">
        <v>120</v>
      </c>
      <c r="D18" s="223" t="s">
        <v>117</v>
      </c>
      <c r="E18" s="230">
        <v>30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4">
        <v>7.5800000000000006E-2</v>
      </c>
      <c r="O18" s="224">
        <f>ROUND(E18*N18,5)</f>
        <v>2.274</v>
      </c>
      <c r="P18" s="224">
        <v>0</v>
      </c>
      <c r="Q18" s="224">
        <f>ROUND(E18*P18,5)</f>
        <v>0</v>
      </c>
      <c r="R18" s="224"/>
      <c r="S18" s="224"/>
      <c r="T18" s="225">
        <v>3.04</v>
      </c>
      <c r="U18" s="224">
        <f>ROUND(E18*T18,2)</f>
        <v>91.2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104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1"/>
      <c r="C19" s="266" t="s">
        <v>121</v>
      </c>
      <c r="D19" s="226"/>
      <c r="E19" s="231">
        <v>30</v>
      </c>
      <c r="F19" s="234"/>
      <c r="G19" s="234"/>
      <c r="H19" s="234"/>
      <c r="I19" s="234"/>
      <c r="J19" s="234"/>
      <c r="K19" s="234"/>
      <c r="L19" s="234"/>
      <c r="M19" s="234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106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8</v>
      </c>
      <c r="B20" s="221" t="s">
        <v>122</v>
      </c>
      <c r="C20" s="265" t="s">
        <v>123</v>
      </c>
      <c r="D20" s="223" t="s">
        <v>124</v>
      </c>
      <c r="E20" s="230">
        <v>6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2.094E-2</v>
      </c>
      <c r="O20" s="224">
        <f>ROUND(E20*N20,5)</f>
        <v>0.12564</v>
      </c>
      <c r="P20" s="224">
        <v>0</v>
      </c>
      <c r="Q20" s="224">
        <f>ROUND(E20*P20,5)</f>
        <v>0</v>
      </c>
      <c r="R20" s="224"/>
      <c r="S20" s="224"/>
      <c r="T20" s="225">
        <v>4.3499999999999996</v>
      </c>
      <c r="U20" s="224">
        <f>ROUND(E20*T20,2)</f>
        <v>26.1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104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1"/>
      <c r="C21" s="266" t="s">
        <v>125</v>
      </c>
      <c r="D21" s="226"/>
      <c r="E21" s="231">
        <v>6</v>
      </c>
      <c r="F21" s="234"/>
      <c r="G21" s="234"/>
      <c r="H21" s="234"/>
      <c r="I21" s="234"/>
      <c r="J21" s="234"/>
      <c r="K21" s="234"/>
      <c r="L21" s="234"/>
      <c r="M21" s="234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106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9</v>
      </c>
      <c r="B22" s="221" t="s">
        <v>126</v>
      </c>
      <c r="C22" s="265" t="s">
        <v>127</v>
      </c>
      <c r="D22" s="223" t="s">
        <v>124</v>
      </c>
      <c r="E22" s="230">
        <v>6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4">
        <v>1.12E-2</v>
      </c>
      <c r="O22" s="224">
        <f>ROUND(E22*N22,5)</f>
        <v>6.7199999999999996E-2</v>
      </c>
      <c r="P22" s="224">
        <v>0</v>
      </c>
      <c r="Q22" s="224">
        <f>ROUND(E22*P22,5)</f>
        <v>0</v>
      </c>
      <c r="R22" s="224"/>
      <c r="S22" s="224"/>
      <c r="T22" s="225">
        <v>0.28799999999999998</v>
      </c>
      <c r="U22" s="224">
        <f>ROUND(E22*T22,2)</f>
        <v>1.73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104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1"/>
      <c r="C23" s="266" t="s">
        <v>125</v>
      </c>
      <c r="D23" s="226"/>
      <c r="E23" s="231">
        <v>6</v>
      </c>
      <c r="F23" s="234"/>
      <c r="G23" s="234"/>
      <c r="H23" s="234"/>
      <c r="I23" s="234"/>
      <c r="J23" s="234"/>
      <c r="K23" s="234"/>
      <c r="L23" s="234"/>
      <c r="M23" s="234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106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10</v>
      </c>
      <c r="B24" s="221" t="s">
        <v>128</v>
      </c>
      <c r="C24" s="265" t="s">
        <v>129</v>
      </c>
      <c r="D24" s="223" t="s">
        <v>124</v>
      </c>
      <c r="E24" s="230">
        <v>6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4">
        <v>9.0200000000000002E-3</v>
      </c>
      <c r="O24" s="224">
        <f>ROUND(E24*N24,5)</f>
        <v>5.4120000000000001E-2</v>
      </c>
      <c r="P24" s="224">
        <v>0</v>
      </c>
      <c r="Q24" s="224">
        <f>ROUND(E24*P24,5)</f>
        <v>0</v>
      </c>
      <c r="R24" s="224"/>
      <c r="S24" s="224"/>
      <c r="T24" s="225">
        <v>38.280999999999999</v>
      </c>
      <c r="U24" s="224">
        <f>ROUND(E24*T24,2)</f>
        <v>229.69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104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1"/>
      <c r="C25" s="266" t="s">
        <v>130</v>
      </c>
      <c r="D25" s="226"/>
      <c r="E25" s="231">
        <v>6</v>
      </c>
      <c r="F25" s="234"/>
      <c r="G25" s="234"/>
      <c r="H25" s="234"/>
      <c r="I25" s="234"/>
      <c r="J25" s="234"/>
      <c r="K25" s="234"/>
      <c r="L25" s="234"/>
      <c r="M25" s="234"/>
      <c r="N25" s="224"/>
      <c r="O25" s="224"/>
      <c r="P25" s="224"/>
      <c r="Q25" s="224"/>
      <c r="R25" s="224"/>
      <c r="S25" s="224"/>
      <c r="T25" s="225"/>
      <c r="U25" s="224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106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11</v>
      </c>
      <c r="B26" s="221" t="s">
        <v>131</v>
      </c>
      <c r="C26" s="265" t="s">
        <v>132</v>
      </c>
      <c r="D26" s="223" t="s">
        <v>117</v>
      </c>
      <c r="E26" s="230">
        <v>148.08000000000001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4">
        <v>4.0000000000000003E-5</v>
      </c>
      <c r="O26" s="224">
        <f>ROUND(E26*N26,5)</f>
        <v>5.9199999999999999E-3</v>
      </c>
      <c r="P26" s="224">
        <v>0</v>
      </c>
      <c r="Q26" s="224">
        <f>ROUND(E26*P26,5)</f>
        <v>0</v>
      </c>
      <c r="R26" s="224"/>
      <c r="S26" s="224"/>
      <c r="T26" s="225">
        <v>1.22</v>
      </c>
      <c r="U26" s="224">
        <f>ROUND(E26*T26,2)</f>
        <v>180.66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104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1"/>
      <c r="C27" s="266" t="s">
        <v>133</v>
      </c>
      <c r="D27" s="226"/>
      <c r="E27" s="231">
        <v>120</v>
      </c>
      <c r="F27" s="234"/>
      <c r="G27" s="234"/>
      <c r="H27" s="234"/>
      <c r="I27" s="234"/>
      <c r="J27" s="234"/>
      <c r="K27" s="234"/>
      <c r="L27" s="234"/>
      <c r="M27" s="234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106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1"/>
      <c r="C28" s="266" t="s">
        <v>134</v>
      </c>
      <c r="D28" s="226"/>
      <c r="E28" s="231">
        <v>28.08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106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12</v>
      </c>
      <c r="B29" s="221" t="s">
        <v>135</v>
      </c>
      <c r="C29" s="265" t="s">
        <v>136</v>
      </c>
      <c r="D29" s="223" t="s">
        <v>117</v>
      </c>
      <c r="E29" s="230">
        <v>12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4">
        <v>1.6000000000000001E-3</v>
      </c>
      <c r="O29" s="224">
        <f>ROUND(E29*N29,5)</f>
        <v>1.9199999999999998E-2</v>
      </c>
      <c r="P29" s="224">
        <v>0</v>
      </c>
      <c r="Q29" s="224">
        <f>ROUND(E29*P29,5)</f>
        <v>0</v>
      </c>
      <c r="R29" s="224"/>
      <c r="S29" s="224"/>
      <c r="T29" s="225">
        <v>2.3730000000000002</v>
      </c>
      <c r="U29" s="224">
        <f>ROUND(E29*T29,2)</f>
        <v>28.48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104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1"/>
      <c r="C30" s="266" t="s">
        <v>137</v>
      </c>
      <c r="D30" s="226"/>
      <c r="E30" s="231">
        <v>12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106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13</v>
      </c>
      <c r="B31" s="221" t="s">
        <v>138</v>
      </c>
      <c r="C31" s="265" t="s">
        <v>139</v>
      </c>
      <c r="D31" s="223" t="s">
        <v>117</v>
      </c>
      <c r="E31" s="230">
        <v>12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4">
        <v>2.48E-3</v>
      </c>
      <c r="O31" s="224">
        <f>ROUND(E31*N31,5)</f>
        <v>2.9760000000000002E-2</v>
      </c>
      <c r="P31" s="224">
        <v>0</v>
      </c>
      <c r="Q31" s="224">
        <f>ROUND(E31*P31,5)</f>
        <v>0</v>
      </c>
      <c r="R31" s="224"/>
      <c r="S31" s="224"/>
      <c r="T31" s="225">
        <v>3.6720000000000002</v>
      </c>
      <c r="U31" s="224">
        <f>ROUND(E31*T31,2)</f>
        <v>44.06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104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6" t="s">
        <v>140</v>
      </c>
      <c r="D32" s="226"/>
      <c r="E32" s="231">
        <v>12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106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14</v>
      </c>
      <c r="B33" s="221" t="s">
        <v>141</v>
      </c>
      <c r="C33" s="265" t="s">
        <v>142</v>
      </c>
      <c r="D33" s="223" t="s">
        <v>117</v>
      </c>
      <c r="E33" s="230">
        <v>18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3.2299999999999998E-3</v>
      </c>
      <c r="O33" s="224">
        <f>ROUND(E33*N33,5)</f>
        <v>5.8139999999999997E-2</v>
      </c>
      <c r="P33" s="224">
        <v>0</v>
      </c>
      <c r="Q33" s="224">
        <f>ROUND(E33*P33,5)</f>
        <v>0</v>
      </c>
      <c r="R33" s="224"/>
      <c r="S33" s="224"/>
      <c r="T33" s="225">
        <v>4.7759999999999998</v>
      </c>
      <c r="U33" s="224">
        <f>ROUND(E33*T33,2)</f>
        <v>85.97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104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6" t="s">
        <v>143</v>
      </c>
      <c r="D34" s="226"/>
      <c r="E34" s="231">
        <v>18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106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15</v>
      </c>
      <c r="B35" s="221" t="s">
        <v>144</v>
      </c>
      <c r="C35" s="265" t="s">
        <v>145</v>
      </c>
      <c r="D35" s="223" t="s">
        <v>146</v>
      </c>
      <c r="E35" s="230">
        <v>12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4">
        <v>6.9999999999999994E-5</v>
      </c>
      <c r="O35" s="224">
        <f>ROUND(E35*N35,5)</f>
        <v>8.4000000000000003E-4</v>
      </c>
      <c r="P35" s="224">
        <v>0</v>
      </c>
      <c r="Q35" s="224">
        <f>ROUND(E35*P35,5)</f>
        <v>0</v>
      </c>
      <c r="R35" s="224"/>
      <c r="S35" s="224"/>
      <c r="T35" s="225">
        <v>3.3530000000000002</v>
      </c>
      <c r="U35" s="224">
        <f>ROUND(E35*T35,2)</f>
        <v>40.24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104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1"/>
      <c r="C36" s="266" t="s">
        <v>147</v>
      </c>
      <c r="D36" s="226"/>
      <c r="E36" s="231">
        <v>12</v>
      </c>
      <c r="F36" s="234"/>
      <c r="G36" s="234"/>
      <c r="H36" s="234"/>
      <c r="I36" s="234"/>
      <c r="J36" s="234"/>
      <c r="K36" s="234"/>
      <c r="L36" s="234"/>
      <c r="M36" s="234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106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16</v>
      </c>
      <c r="B37" s="221" t="s">
        <v>148</v>
      </c>
      <c r="C37" s="265" t="s">
        <v>149</v>
      </c>
      <c r="D37" s="223" t="s">
        <v>146</v>
      </c>
      <c r="E37" s="230">
        <v>30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4">
        <v>1E-4</v>
      </c>
      <c r="O37" s="224">
        <f>ROUND(E37*N37,5)</f>
        <v>3.0000000000000001E-3</v>
      </c>
      <c r="P37" s="224">
        <v>0</v>
      </c>
      <c r="Q37" s="224">
        <f>ROUND(E37*P37,5)</f>
        <v>0</v>
      </c>
      <c r="R37" s="224"/>
      <c r="S37" s="224"/>
      <c r="T37" s="225">
        <v>4.5999999999999996</v>
      </c>
      <c r="U37" s="224">
        <f>ROUND(E37*T37,2)</f>
        <v>138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104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1"/>
      <c r="C38" s="266" t="s">
        <v>150</v>
      </c>
      <c r="D38" s="226"/>
      <c r="E38" s="231">
        <v>30</v>
      </c>
      <c r="F38" s="234"/>
      <c r="G38" s="234"/>
      <c r="H38" s="234"/>
      <c r="I38" s="234"/>
      <c r="J38" s="234"/>
      <c r="K38" s="234"/>
      <c r="L38" s="234"/>
      <c r="M38" s="234"/>
      <c r="N38" s="224"/>
      <c r="O38" s="224"/>
      <c r="P38" s="224"/>
      <c r="Q38" s="224"/>
      <c r="R38" s="224"/>
      <c r="S38" s="224"/>
      <c r="T38" s="225"/>
      <c r="U38" s="224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106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17</v>
      </c>
      <c r="B39" s="221" t="s">
        <v>151</v>
      </c>
      <c r="C39" s="265" t="s">
        <v>152</v>
      </c>
      <c r="D39" s="223" t="s">
        <v>153</v>
      </c>
      <c r="E39" s="230">
        <v>4.83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4">
        <v>1.0711999999999999</v>
      </c>
      <c r="O39" s="224">
        <f>ROUND(E39*N39,5)</f>
        <v>5.1738999999999997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104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1"/>
      <c r="C40" s="266" t="s">
        <v>154</v>
      </c>
      <c r="D40" s="226"/>
      <c r="E40" s="231">
        <v>1.38</v>
      </c>
      <c r="F40" s="234"/>
      <c r="G40" s="234"/>
      <c r="H40" s="234"/>
      <c r="I40" s="234"/>
      <c r="J40" s="234"/>
      <c r="K40" s="234"/>
      <c r="L40" s="234"/>
      <c r="M40" s="234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106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6" t="s">
        <v>155</v>
      </c>
      <c r="D41" s="226"/>
      <c r="E41" s="231">
        <v>3.45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106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18</v>
      </c>
      <c r="B42" s="221" t="s">
        <v>156</v>
      </c>
      <c r="C42" s="265" t="s">
        <v>157</v>
      </c>
      <c r="D42" s="223" t="s">
        <v>158</v>
      </c>
      <c r="E42" s="230">
        <v>1097.5024000000001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1.1800000000000001E-3</v>
      </c>
      <c r="O42" s="224">
        <f>ROUND(E42*N42,5)</f>
        <v>1.29505</v>
      </c>
      <c r="P42" s="224">
        <v>0</v>
      </c>
      <c r="Q42" s="224">
        <f>ROUND(E42*P42,5)</f>
        <v>0</v>
      </c>
      <c r="R42" s="224"/>
      <c r="S42" s="224"/>
      <c r="T42" s="225">
        <v>0.20599999999999999</v>
      </c>
      <c r="U42" s="224">
        <f>ROUND(E42*T42,2)</f>
        <v>226.09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104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6" t="s">
        <v>159</v>
      </c>
      <c r="D43" s="226"/>
      <c r="E43" s="231">
        <v>26.8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106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1"/>
      <c r="C44" s="266" t="s">
        <v>160</v>
      </c>
      <c r="D44" s="226"/>
      <c r="E44" s="231">
        <v>15.782400000000001</v>
      </c>
      <c r="F44" s="234"/>
      <c r="G44" s="234"/>
      <c r="H44" s="234"/>
      <c r="I44" s="234"/>
      <c r="J44" s="234"/>
      <c r="K44" s="234"/>
      <c r="L44" s="234"/>
      <c r="M44" s="234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106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6" t="s">
        <v>161</v>
      </c>
      <c r="D45" s="226"/>
      <c r="E45" s="231">
        <v>759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106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1"/>
      <c r="C46" s="266" t="s">
        <v>162</v>
      </c>
      <c r="D46" s="226"/>
      <c r="E46" s="231">
        <v>295.92</v>
      </c>
      <c r="F46" s="234"/>
      <c r="G46" s="234"/>
      <c r="H46" s="234"/>
      <c r="I46" s="234"/>
      <c r="J46" s="234"/>
      <c r="K46" s="234"/>
      <c r="L46" s="234"/>
      <c r="M46" s="234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106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19</v>
      </c>
      <c r="B47" s="221" t="s">
        <v>163</v>
      </c>
      <c r="C47" s="265" t="s">
        <v>164</v>
      </c>
      <c r="D47" s="223" t="s">
        <v>153</v>
      </c>
      <c r="E47" s="230">
        <v>2.6800000000000001E-2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4">
        <v>1</v>
      </c>
      <c r="O47" s="224">
        <f>ROUND(E47*N47,5)</f>
        <v>2.6800000000000001E-2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165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6" t="s">
        <v>166</v>
      </c>
      <c r="D48" s="226"/>
      <c r="E48" s="231">
        <v>2.6800000000000001E-2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106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20</v>
      </c>
      <c r="B49" s="221" t="s">
        <v>167</v>
      </c>
      <c r="C49" s="265" t="s">
        <v>168</v>
      </c>
      <c r="D49" s="223" t="s">
        <v>153</v>
      </c>
      <c r="E49" s="230">
        <v>0.75900000000000001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24">
        <v>1</v>
      </c>
      <c r="O49" s="224">
        <f>ROUND(E49*N49,5)</f>
        <v>0.75900000000000001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165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1"/>
      <c r="C50" s="266" t="s">
        <v>169</v>
      </c>
      <c r="D50" s="226"/>
      <c r="E50" s="231">
        <v>0.75900000000000001</v>
      </c>
      <c r="F50" s="234"/>
      <c r="G50" s="234"/>
      <c r="H50" s="234"/>
      <c r="I50" s="234"/>
      <c r="J50" s="234"/>
      <c r="K50" s="234"/>
      <c r="L50" s="234"/>
      <c r="M50" s="234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106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21</v>
      </c>
      <c r="B51" s="221" t="s">
        <v>170</v>
      </c>
      <c r="C51" s="265" t="s">
        <v>171</v>
      </c>
      <c r="D51" s="223" t="s">
        <v>117</v>
      </c>
      <c r="E51" s="230">
        <v>248.1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4">
        <v>5.6499999999999996E-3</v>
      </c>
      <c r="O51" s="224">
        <f>ROUND(E51*N51,5)</f>
        <v>1.40177</v>
      </c>
      <c r="P51" s="224">
        <v>0</v>
      </c>
      <c r="Q51" s="224">
        <f>ROUND(E51*P51,5)</f>
        <v>0</v>
      </c>
      <c r="R51" s="224"/>
      <c r="S51" s="224"/>
      <c r="T51" s="225">
        <v>1.0469999999999999</v>
      </c>
      <c r="U51" s="224">
        <f>ROUND(E51*T51,2)</f>
        <v>259.76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104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1"/>
      <c r="C52" s="266" t="s">
        <v>172</v>
      </c>
      <c r="D52" s="226"/>
      <c r="E52" s="231">
        <v>248.1</v>
      </c>
      <c r="F52" s="234"/>
      <c r="G52" s="234"/>
      <c r="H52" s="234"/>
      <c r="I52" s="234"/>
      <c r="J52" s="234"/>
      <c r="K52" s="234"/>
      <c r="L52" s="234"/>
      <c r="M52" s="234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106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22</v>
      </c>
      <c r="B53" s="221" t="s">
        <v>173</v>
      </c>
      <c r="C53" s="265" t="s">
        <v>174</v>
      </c>
      <c r="D53" s="223" t="s">
        <v>117</v>
      </c>
      <c r="E53" s="230">
        <v>248.1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7.7499999999999999E-3</v>
      </c>
      <c r="O53" s="224">
        <f>ROUND(E53*N53,5)</f>
        <v>1.9227799999999999</v>
      </c>
      <c r="P53" s="224">
        <v>0</v>
      </c>
      <c r="Q53" s="224">
        <f>ROUND(E53*P53,5)</f>
        <v>0</v>
      </c>
      <c r="R53" s="224"/>
      <c r="S53" s="224"/>
      <c r="T53" s="225">
        <v>0.35</v>
      </c>
      <c r="U53" s="224">
        <f>ROUND(E53*T53,2)</f>
        <v>86.84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104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23</v>
      </c>
      <c r="B54" s="221" t="s">
        <v>175</v>
      </c>
      <c r="C54" s="265" t="s">
        <v>176</v>
      </c>
      <c r="D54" s="223" t="s">
        <v>124</v>
      </c>
      <c r="E54" s="230">
        <v>15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24">
        <v>4.28E-3</v>
      </c>
      <c r="O54" s="224">
        <f>ROUND(E54*N54,5)</f>
        <v>6.4199999999999993E-2</v>
      </c>
      <c r="P54" s="224">
        <v>0</v>
      </c>
      <c r="Q54" s="224">
        <f>ROUND(E54*P54,5)</f>
        <v>0</v>
      </c>
      <c r="R54" s="224"/>
      <c r="S54" s="224"/>
      <c r="T54" s="225">
        <v>18.145</v>
      </c>
      <c r="U54" s="224">
        <f>ROUND(E54*T54,2)</f>
        <v>272.18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104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1"/>
      <c r="C55" s="266" t="s">
        <v>177</v>
      </c>
      <c r="D55" s="226"/>
      <c r="E55" s="231">
        <v>15</v>
      </c>
      <c r="F55" s="234"/>
      <c r="G55" s="234"/>
      <c r="H55" s="234"/>
      <c r="I55" s="234"/>
      <c r="J55" s="234"/>
      <c r="K55" s="234"/>
      <c r="L55" s="234"/>
      <c r="M55" s="234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106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24</v>
      </c>
      <c r="B56" s="221" t="s">
        <v>178</v>
      </c>
      <c r="C56" s="265" t="s">
        <v>179</v>
      </c>
      <c r="D56" s="223" t="s">
        <v>124</v>
      </c>
      <c r="E56" s="230">
        <v>124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24">
        <v>1.7520000000000001E-2</v>
      </c>
      <c r="O56" s="224">
        <f>ROUND(E56*N56,5)</f>
        <v>2.1724800000000002</v>
      </c>
      <c r="P56" s="224">
        <v>0</v>
      </c>
      <c r="Q56" s="224">
        <f>ROUND(E56*P56,5)</f>
        <v>0</v>
      </c>
      <c r="R56" s="224"/>
      <c r="S56" s="224"/>
      <c r="T56" s="225">
        <v>1.2649999999999999</v>
      </c>
      <c r="U56" s="224">
        <f>ROUND(E56*T56,2)</f>
        <v>156.86000000000001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104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1"/>
      <c r="C57" s="266" t="s">
        <v>180</v>
      </c>
      <c r="D57" s="226"/>
      <c r="E57" s="231">
        <v>120</v>
      </c>
      <c r="F57" s="234"/>
      <c r="G57" s="234"/>
      <c r="H57" s="234"/>
      <c r="I57" s="234"/>
      <c r="J57" s="234"/>
      <c r="K57" s="234"/>
      <c r="L57" s="234"/>
      <c r="M57" s="234"/>
      <c r="N57" s="224"/>
      <c r="O57" s="224"/>
      <c r="P57" s="224"/>
      <c r="Q57" s="224"/>
      <c r="R57" s="224"/>
      <c r="S57" s="224"/>
      <c r="T57" s="225"/>
      <c r="U57" s="224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106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1"/>
      <c r="C58" s="266" t="s">
        <v>181</v>
      </c>
      <c r="D58" s="226"/>
      <c r="E58" s="231">
        <v>4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106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25</v>
      </c>
      <c r="B59" s="221" t="s">
        <v>182</v>
      </c>
      <c r="C59" s="265" t="s">
        <v>183</v>
      </c>
      <c r="D59" s="223" t="s">
        <v>124</v>
      </c>
      <c r="E59" s="230">
        <v>4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0.32</v>
      </c>
      <c r="U59" s="224">
        <f>ROUND(E59*T59,2)</f>
        <v>1.28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104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1"/>
      <c r="C60" s="266" t="s">
        <v>181</v>
      </c>
      <c r="D60" s="226"/>
      <c r="E60" s="231">
        <v>4</v>
      </c>
      <c r="F60" s="234"/>
      <c r="G60" s="234"/>
      <c r="H60" s="234"/>
      <c r="I60" s="234"/>
      <c r="J60" s="234"/>
      <c r="K60" s="234"/>
      <c r="L60" s="234"/>
      <c r="M60" s="234"/>
      <c r="N60" s="224"/>
      <c r="O60" s="224"/>
      <c r="P60" s="224"/>
      <c r="Q60" s="224"/>
      <c r="R60" s="224"/>
      <c r="S60" s="224"/>
      <c r="T60" s="225"/>
      <c r="U60" s="224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106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26</v>
      </c>
      <c r="B61" s="221" t="s">
        <v>184</v>
      </c>
      <c r="C61" s="265" t="s">
        <v>185</v>
      </c>
      <c r="D61" s="223" t="s">
        <v>103</v>
      </c>
      <c r="E61" s="230">
        <v>1.2400000000000002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24">
        <v>2.16</v>
      </c>
      <c r="O61" s="224">
        <f>ROUND(E61*N61,5)</f>
        <v>2.6783999999999999</v>
      </c>
      <c r="P61" s="224">
        <v>0</v>
      </c>
      <c r="Q61" s="224">
        <f>ROUND(E61*P61,5)</f>
        <v>0</v>
      </c>
      <c r="R61" s="224"/>
      <c r="S61" s="224"/>
      <c r="T61" s="225">
        <v>1.085</v>
      </c>
      <c r="U61" s="224">
        <f>ROUND(E61*T61,2)</f>
        <v>1.35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104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/>
      <c r="B62" s="221"/>
      <c r="C62" s="266" t="s">
        <v>186</v>
      </c>
      <c r="D62" s="226"/>
      <c r="E62" s="231">
        <v>1.24</v>
      </c>
      <c r="F62" s="234"/>
      <c r="G62" s="234"/>
      <c r="H62" s="234"/>
      <c r="I62" s="234"/>
      <c r="J62" s="234"/>
      <c r="K62" s="234"/>
      <c r="L62" s="234"/>
      <c r="M62" s="234"/>
      <c r="N62" s="224"/>
      <c r="O62" s="224"/>
      <c r="P62" s="224"/>
      <c r="Q62" s="224"/>
      <c r="R62" s="224"/>
      <c r="S62" s="224"/>
      <c r="T62" s="225"/>
      <c r="U62" s="224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106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27</v>
      </c>
      <c r="B63" s="221" t="s">
        <v>187</v>
      </c>
      <c r="C63" s="265" t="s">
        <v>188</v>
      </c>
      <c r="D63" s="223" t="s">
        <v>117</v>
      </c>
      <c r="E63" s="230">
        <v>61.8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0.16</v>
      </c>
      <c r="U63" s="224">
        <f>ROUND(E63*T63,2)</f>
        <v>9.89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104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1"/>
      <c r="C64" s="266" t="s">
        <v>189</v>
      </c>
      <c r="D64" s="226"/>
      <c r="E64" s="231">
        <v>1.8</v>
      </c>
      <c r="F64" s="234"/>
      <c r="G64" s="234"/>
      <c r="H64" s="234"/>
      <c r="I64" s="234"/>
      <c r="J64" s="234"/>
      <c r="K64" s="234"/>
      <c r="L64" s="234"/>
      <c r="M64" s="234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106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6" t="s">
        <v>190</v>
      </c>
      <c r="D65" s="226"/>
      <c r="E65" s="231">
        <v>60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106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28</v>
      </c>
      <c r="B66" s="221" t="s">
        <v>191</v>
      </c>
      <c r="C66" s="265" t="s">
        <v>192</v>
      </c>
      <c r="D66" s="223" t="s">
        <v>117</v>
      </c>
      <c r="E66" s="230">
        <v>61.8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7.3899999999999999E-3</v>
      </c>
      <c r="O66" s="224">
        <f>ROUND(E66*N66,5)</f>
        <v>0.45669999999999999</v>
      </c>
      <c r="P66" s="224">
        <v>0</v>
      </c>
      <c r="Q66" s="224">
        <f>ROUND(E66*P66,5)</f>
        <v>0</v>
      </c>
      <c r="R66" s="224"/>
      <c r="S66" s="224"/>
      <c r="T66" s="225">
        <v>0.156</v>
      </c>
      <c r="U66" s="224">
        <f>ROUND(E66*T66,2)</f>
        <v>9.64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104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1"/>
      <c r="C67" s="266" t="s">
        <v>189</v>
      </c>
      <c r="D67" s="226"/>
      <c r="E67" s="231">
        <v>1.8</v>
      </c>
      <c r="F67" s="234"/>
      <c r="G67" s="234"/>
      <c r="H67" s="234"/>
      <c r="I67" s="234"/>
      <c r="J67" s="234"/>
      <c r="K67" s="234"/>
      <c r="L67" s="234"/>
      <c r="M67" s="234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106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1"/>
      <c r="C68" s="266" t="s">
        <v>190</v>
      </c>
      <c r="D68" s="226"/>
      <c r="E68" s="231">
        <v>60</v>
      </c>
      <c r="F68" s="234"/>
      <c r="G68" s="234"/>
      <c r="H68" s="234"/>
      <c r="I68" s="234"/>
      <c r="J68" s="234"/>
      <c r="K68" s="234"/>
      <c r="L68" s="234"/>
      <c r="M68" s="234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106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29</v>
      </c>
      <c r="B69" s="221" t="s">
        <v>193</v>
      </c>
      <c r="C69" s="265" t="s">
        <v>194</v>
      </c>
      <c r="D69" s="223" t="s">
        <v>195</v>
      </c>
      <c r="E69" s="230">
        <v>390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0</v>
      </c>
      <c r="O69" s="224">
        <f>ROUND(E69*N69,5)</f>
        <v>0</v>
      </c>
      <c r="P69" s="224">
        <v>6.3E-2</v>
      </c>
      <c r="Q69" s="224">
        <f>ROUND(E69*P69,5)</f>
        <v>24.57</v>
      </c>
      <c r="R69" s="224"/>
      <c r="S69" s="224"/>
      <c r="T69" s="225">
        <v>1.006</v>
      </c>
      <c r="U69" s="224">
        <f>ROUND(E69*T69,2)</f>
        <v>392.34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104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1"/>
      <c r="C70" s="266" t="s">
        <v>196</v>
      </c>
      <c r="D70" s="226"/>
      <c r="E70" s="231"/>
      <c r="F70" s="234"/>
      <c r="G70" s="234"/>
      <c r="H70" s="234"/>
      <c r="I70" s="234"/>
      <c r="J70" s="234"/>
      <c r="K70" s="234"/>
      <c r="L70" s="234"/>
      <c r="M70" s="234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106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1"/>
      <c r="C71" s="266" t="s">
        <v>197</v>
      </c>
      <c r="D71" s="226"/>
      <c r="E71" s="231">
        <v>135</v>
      </c>
      <c r="F71" s="234"/>
      <c r="G71" s="234"/>
      <c r="H71" s="234"/>
      <c r="I71" s="234"/>
      <c r="J71" s="234"/>
      <c r="K71" s="234"/>
      <c r="L71" s="234"/>
      <c r="M71" s="234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106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6" t="s">
        <v>198</v>
      </c>
      <c r="D72" s="226"/>
      <c r="E72" s="231">
        <v>122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106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6" t="s">
        <v>199</v>
      </c>
      <c r="D73" s="226"/>
      <c r="E73" s="231">
        <v>13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106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1"/>
      <c r="C74" s="266" t="s">
        <v>200</v>
      </c>
      <c r="D74" s="226"/>
      <c r="E74" s="231">
        <v>120</v>
      </c>
      <c r="F74" s="234"/>
      <c r="G74" s="234"/>
      <c r="H74" s="234"/>
      <c r="I74" s="234"/>
      <c r="J74" s="234"/>
      <c r="K74" s="234"/>
      <c r="L74" s="234"/>
      <c r="M74" s="234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106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30</v>
      </c>
      <c r="B75" s="221" t="s">
        <v>201</v>
      </c>
      <c r="C75" s="265" t="s">
        <v>202</v>
      </c>
      <c r="D75" s="223" t="s">
        <v>195</v>
      </c>
      <c r="E75" s="230">
        <v>390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24">
        <v>2.0000000000000002E-5</v>
      </c>
      <c r="O75" s="224">
        <f>ROUND(E75*N75,5)</f>
        <v>7.7999999999999996E-3</v>
      </c>
      <c r="P75" s="224">
        <v>0</v>
      </c>
      <c r="Q75" s="224">
        <f>ROUND(E75*P75,5)</f>
        <v>0</v>
      </c>
      <c r="R75" s="224"/>
      <c r="S75" s="224"/>
      <c r="T75" s="225">
        <v>0.32</v>
      </c>
      <c r="U75" s="224">
        <f>ROUND(E75*T75,2)</f>
        <v>124.8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104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31</v>
      </c>
      <c r="B76" s="221" t="s">
        <v>203</v>
      </c>
      <c r="C76" s="265" t="s">
        <v>204</v>
      </c>
      <c r="D76" s="223" t="s">
        <v>195</v>
      </c>
      <c r="E76" s="230">
        <v>390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24">
        <v>0</v>
      </c>
      <c r="O76" s="224">
        <f>ROUND(E76*N76,5)</f>
        <v>0</v>
      </c>
      <c r="P76" s="224">
        <v>0</v>
      </c>
      <c r="Q76" s="224">
        <f>ROUND(E76*P76,5)</f>
        <v>0</v>
      </c>
      <c r="R76" s="224"/>
      <c r="S76" s="224"/>
      <c r="T76" s="225">
        <v>0.34899999999999998</v>
      </c>
      <c r="U76" s="224">
        <f>ROUND(E76*T76,2)</f>
        <v>136.11000000000001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104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32</v>
      </c>
      <c r="B77" s="221" t="s">
        <v>205</v>
      </c>
      <c r="C77" s="265" t="s">
        <v>206</v>
      </c>
      <c r="D77" s="223" t="s">
        <v>195</v>
      </c>
      <c r="E77" s="230">
        <v>390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0.52600000000000002</v>
      </c>
      <c r="U77" s="224">
        <f>ROUND(E77*T77,2)</f>
        <v>205.14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104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33</v>
      </c>
      <c r="B78" s="221" t="s">
        <v>207</v>
      </c>
      <c r="C78" s="265" t="s">
        <v>208</v>
      </c>
      <c r="D78" s="223" t="s">
        <v>195</v>
      </c>
      <c r="E78" s="230">
        <v>399.54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24">
        <v>7.6980000000000007E-2</v>
      </c>
      <c r="O78" s="224">
        <f>ROUND(E78*N78,5)</f>
        <v>30.756589999999999</v>
      </c>
      <c r="P78" s="224">
        <v>0</v>
      </c>
      <c r="Q78" s="224">
        <f>ROUND(E78*P78,5)</f>
        <v>0</v>
      </c>
      <c r="R78" s="224"/>
      <c r="S78" s="224"/>
      <c r="T78" s="225">
        <v>1.587</v>
      </c>
      <c r="U78" s="224">
        <f>ROUND(E78*T78,2)</f>
        <v>634.07000000000005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104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1"/>
      <c r="C79" s="266" t="s">
        <v>209</v>
      </c>
      <c r="D79" s="226"/>
      <c r="E79" s="231">
        <v>390</v>
      </c>
      <c r="F79" s="234"/>
      <c r="G79" s="234"/>
      <c r="H79" s="234"/>
      <c r="I79" s="234"/>
      <c r="J79" s="234"/>
      <c r="K79" s="234"/>
      <c r="L79" s="234"/>
      <c r="M79" s="234"/>
      <c r="N79" s="224"/>
      <c r="O79" s="224"/>
      <c r="P79" s="224"/>
      <c r="Q79" s="224"/>
      <c r="R79" s="224"/>
      <c r="S79" s="224"/>
      <c r="T79" s="225"/>
      <c r="U79" s="224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106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1"/>
      <c r="C80" s="266" t="s">
        <v>210</v>
      </c>
      <c r="D80" s="226"/>
      <c r="E80" s="231">
        <v>9.5399999999999991</v>
      </c>
      <c r="F80" s="234"/>
      <c r="G80" s="234"/>
      <c r="H80" s="234"/>
      <c r="I80" s="234"/>
      <c r="J80" s="234"/>
      <c r="K80" s="234"/>
      <c r="L80" s="234"/>
      <c r="M80" s="234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106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>
        <v>34</v>
      </c>
      <c r="B81" s="221" t="s">
        <v>211</v>
      </c>
      <c r="C81" s="265" t="s">
        <v>212</v>
      </c>
      <c r="D81" s="223" t="s">
        <v>195</v>
      </c>
      <c r="E81" s="230">
        <v>114.47999999999999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24">
        <v>2.5760000000000002E-2</v>
      </c>
      <c r="O81" s="224">
        <f>ROUND(E81*N81,5)</f>
        <v>2.9489999999999998</v>
      </c>
      <c r="P81" s="224">
        <v>0</v>
      </c>
      <c r="Q81" s="224">
        <f>ROUND(E81*P81,5)</f>
        <v>0</v>
      </c>
      <c r="R81" s="224"/>
      <c r="S81" s="224"/>
      <c r="T81" s="225">
        <v>0.52900000000000003</v>
      </c>
      <c r="U81" s="224">
        <f>ROUND(E81*T81,2)</f>
        <v>60.56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104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1"/>
      <c r="C82" s="266" t="s">
        <v>213</v>
      </c>
      <c r="D82" s="226"/>
      <c r="E82" s="231">
        <v>114.48</v>
      </c>
      <c r="F82" s="234"/>
      <c r="G82" s="234"/>
      <c r="H82" s="234"/>
      <c r="I82" s="234"/>
      <c r="J82" s="234"/>
      <c r="K82" s="234"/>
      <c r="L82" s="234"/>
      <c r="M82" s="234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106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35</v>
      </c>
      <c r="B83" s="221" t="s">
        <v>214</v>
      </c>
      <c r="C83" s="265" t="s">
        <v>215</v>
      </c>
      <c r="D83" s="223" t="s">
        <v>195</v>
      </c>
      <c r="E83" s="230">
        <v>390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0.36199999999999999</v>
      </c>
      <c r="U83" s="224">
        <f>ROUND(E83*T83,2)</f>
        <v>141.18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104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36</v>
      </c>
      <c r="B84" s="221" t="s">
        <v>216</v>
      </c>
      <c r="C84" s="265" t="s">
        <v>217</v>
      </c>
      <c r="D84" s="223" t="s">
        <v>117</v>
      </c>
      <c r="E84" s="230">
        <v>780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24">
        <v>1.3999999999999999E-4</v>
      </c>
      <c r="O84" s="224">
        <f>ROUND(E84*N84,5)</f>
        <v>0.10920000000000001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165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6" t="s">
        <v>218</v>
      </c>
      <c r="D85" s="226"/>
      <c r="E85" s="231">
        <v>780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106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x14ac:dyDescent="0.2">
      <c r="A86" s="216" t="s">
        <v>99</v>
      </c>
      <c r="B86" s="222" t="s">
        <v>58</v>
      </c>
      <c r="C86" s="267" t="s">
        <v>59</v>
      </c>
      <c r="D86" s="227"/>
      <c r="E86" s="232"/>
      <c r="F86" s="235"/>
      <c r="G86" s="235">
        <f>SUMIF(AE87:AE91,"&lt;&gt;NOR",G87:G91)</f>
        <v>0</v>
      </c>
      <c r="H86" s="235"/>
      <c r="I86" s="235">
        <f>SUM(I87:I91)</f>
        <v>0</v>
      </c>
      <c r="J86" s="235"/>
      <c r="K86" s="235">
        <f>SUM(K87:K91)</f>
        <v>0</v>
      </c>
      <c r="L86" s="235"/>
      <c r="M86" s="235">
        <f>SUM(M87:M91)</f>
        <v>0</v>
      </c>
      <c r="N86" s="228"/>
      <c r="O86" s="228">
        <f>SUM(O87:O91)</f>
        <v>79.412959999999998</v>
      </c>
      <c r="P86" s="228"/>
      <c r="Q86" s="228">
        <f>SUM(Q87:Q91)</f>
        <v>0</v>
      </c>
      <c r="R86" s="228"/>
      <c r="S86" s="228"/>
      <c r="T86" s="229"/>
      <c r="U86" s="228">
        <f>SUM(U87:U91)</f>
        <v>296.85000000000002</v>
      </c>
      <c r="AE86" t="s">
        <v>100</v>
      </c>
    </row>
    <row r="87" spans="1:60" outlineLevel="1" x14ac:dyDescent="0.2">
      <c r="A87" s="215">
        <v>37</v>
      </c>
      <c r="B87" s="221" t="s">
        <v>219</v>
      </c>
      <c r="C87" s="265" t="s">
        <v>220</v>
      </c>
      <c r="D87" s="223" t="s">
        <v>103</v>
      </c>
      <c r="E87" s="230">
        <v>16.43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24">
        <v>3.0539000000000001</v>
      </c>
      <c r="O87" s="224">
        <f>ROUND(E87*N87,5)</f>
        <v>50.175579999999997</v>
      </c>
      <c r="P87" s="224">
        <v>0</v>
      </c>
      <c r="Q87" s="224">
        <f>ROUND(E87*P87,5)</f>
        <v>0</v>
      </c>
      <c r="R87" s="224"/>
      <c r="S87" s="224"/>
      <c r="T87" s="225">
        <v>14.143890000000001</v>
      </c>
      <c r="U87" s="224">
        <f>ROUND(E87*T87,2)</f>
        <v>232.38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221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1"/>
      <c r="C88" s="266" t="s">
        <v>222</v>
      </c>
      <c r="D88" s="226"/>
      <c r="E88" s="231">
        <v>14.35</v>
      </c>
      <c r="F88" s="234"/>
      <c r="G88" s="234"/>
      <c r="H88" s="234"/>
      <c r="I88" s="234"/>
      <c r="J88" s="234"/>
      <c r="K88" s="234"/>
      <c r="L88" s="234"/>
      <c r="M88" s="234"/>
      <c r="N88" s="224"/>
      <c r="O88" s="224"/>
      <c r="P88" s="224"/>
      <c r="Q88" s="224"/>
      <c r="R88" s="224"/>
      <c r="S88" s="224"/>
      <c r="T88" s="225"/>
      <c r="U88" s="224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106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6" t="s">
        <v>223</v>
      </c>
      <c r="D89" s="226"/>
      <c r="E89" s="231">
        <v>2.08</v>
      </c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106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38</v>
      </c>
      <c r="B90" s="221" t="s">
        <v>224</v>
      </c>
      <c r="C90" s="265" t="s">
        <v>225</v>
      </c>
      <c r="D90" s="223" t="s">
        <v>103</v>
      </c>
      <c r="E90" s="230">
        <v>14.74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24">
        <v>1.9835400000000001</v>
      </c>
      <c r="O90" s="224">
        <f>ROUND(E90*N90,5)</f>
        <v>29.237380000000002</v>
      </c>
      <c r="P90" s="224">
        <v>0</v>
      </c>
      <c r="Q90" s="224">
        <f>ROUND(E90*P90,5)</f>
        <v>0</v>
      </c>
      <c r="R90" s="224"/>
      <c r="S90" s="224"/>
      <c r="T90" s="225">
        <v>4.3739499999999998</v>
      </c>
      <c r="U90" s="224">
        <f>ROUND(E90*T90,2)</f>
        <v>64.47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221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6" t="s">
        <v>226</v>
      </c>
      <c r="D91" s="226"/>
      <c r="E91" s="231">
        <v>14.74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106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16" t="s">
        <v>99</v>
      </c>
      <c r="B92" s="222" t="s">
        <v>60</v>
      </c>
      <c r="C92" s="267" t="s">
        <v>61</v>
      </c>
      <c r="D92" s="227"/>
      <c r="E92" s="232"/>
      <c r="F92" s="235"/>
      <c r="G92" s="235">
        <f>SUMIF(AE93:AE106,"&lt;&gt;NOR",G93:G106)</f>
        <v>0</v>
      </c>
      <c r="H92" s="235"/>
      <c r="I92" s="235">
        <f>SUM(I93:I106)</f>
        <v>0</v>
      </c>
      <c r="J92" s="235"/>
      <c r="K92" s="235">
        <f>SUM(K93:K106)</f>
        <v>0</v>
      </c>
      <c r="L92" s="235"/>
      <c r="M92" s="235">
        <f>SUM(M93:M106)</f>
        <v>0</v>
      </c>
      <c r="N92" s="228"/>
      <c r="O92" s="228">
        <f>SUM(O93:O106)</f>
        <v>67.307520000000011</v>
      </c>
      <c r="P92" s="228"/>
      <c r="Q92" s="228">
        <f>SUM(Q93:Q106)</f>
        <v>0</v>
      </c>
      <c r="R92" s="228"/>
      <c r="S92" s="228"/>
      <c r="T92" s="229"/>
      <c r="U92" s="228">
        <f>SUM(U93:U106)</f>
        <v>664.48</v>
      </c>
      <c r="AE92" t="s">
        <v>100</v>
      </c>
    </row>
    <row r="93" spans="1:60" outlineLevel="1" x14ac:dyDescent="0.2">
      <c r="A93" s="215">
        <v>39</v>
      </c>
      <c r="B93" s="221" t="s">
        <v>227</v>
      </c>
      <c r="C93" s="265" t="s">
        <v>228</v>
      </c>
      <c r="D93" s="223" t="s">
        <v>195</v>
      </c>
      <c r="E93" s="230">
        <v>1464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24">
        <v>2.426E-2</v>
      </c>
      <c r="O93" s="224">
        <f>ROUND(E93*N93,5)</f>
        <v>35.516640000000002</v>
      </c>
      <c r="P93" s="224">
        <v>0</v>
      </c>
      <c r="Q93" s="224">
        <f>ROUND(E93*P93,5)</f>
        <v>0</v>
      </c>
      <c r="R93" s="224"/>
      <c r="S93" s="224"/>
      <c r="T93" s="225">
        <v>0.14199999999999999</v>
      </c>
      <c r="U93" s="224">
        <f>ROUND(E93*T93,2)</f>
        <v>207.89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104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1"/>
      <c r="C94" s="266" t="s">
        <v>229</v>
      </c>
      <c r="D94" s="226"/>
      <c r="E94" s="231">
        <v>1464</v>
      </c>
      <c r="F94" s="234"/>
      <c r="G94" s="234"/>
      <c r="H94" s="234"/>
      <c r="I94" s="234"/>
      <c r="J94" s="234"/>
      <c r="K94" s="234"/>
      <c r="L94" s="234"/>
      <c r="M94" s="234"/>
      <c r="N94" s="224"/>
      <c r="O94" s="224"/>
      <c r="P94" s="224"/>
      <c r="Q94" s="224"/>
      <c r="R94" s="224"/>
      <c r="S94" s="224"/>
      <c r="T94" s="225"/>
      <c r="U94" s="224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106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40</v>
      </c>
      <c r="B95" s="221" t="s">
        <v>230</v>
      </c>
      <c r="C95" s="265" t="s">
        <v>231</v>
      </c>
      <c r="D95" s="223" t="s">
        <v>195</v>
      </c>
      <c r="E95" s="230">
        <v>1464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24">
        <v>1.0200000000000001E-3</v>
      </c>
      <c r="O95" s="224">
        <f>ROUND(E95*N95,5)</f>
        <v>1.4932799999999999</v>
      </c>
      <c r="P95" s="224">
        <v>0</v>
      </c>
      <c r="Q95" s="224">
        <f>ROUND(E95*P95,5)</f>
        <v>0</v>
      </c>
      <c r="R95" s="224"/>
      <c r="S95" s="224"/>
      <c r="T95" s="225">
        <v>7.0000000000000001E-3</v>
      </c>
      <c r="U95" s="224">
        <f>ROUND(E95*T95,2)</f>
        <v>10.25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104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41</v>
      </c>
      <c r="B96" s="221" t="s">
        <v>232</v>
      </c>
      <c r="C96" s="265" t="s">
        <v>233</v>
      </c>
      <c r="D96" s="223" t="s">
        <v>195</v>
      </c>
      <c r="E96" s="230">
        <v>1464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24">
        <v>0</v>
      </c>
      <c r="O96" s="224">
        <f>ROUND(E96*N96,5)</f>
        <v>0</v>
      </c>
      <c r="P96" s="224">
        <v>0</v>
      </c>
      <c r="Q96" s="224">
        <f>ROUND(E96*P96,5)</f>
        <v>0</v>
      </c>
      <c r="R96" s="224"/>
      <c r="S96" s="224"/>
      <c r="T96" s="225">
        <v>0.12</v>
      </c>
      <c r="U96" s="224">
        <f>ROUND(E96*T96,2)</f>
        <v>175.68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104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42</v>
      </c>
      <c r="B97" s="221" t="s">
        <v>234</v>
      </c>
      <c r="C97" s="265" t="s">
        <v>235</v>
      </c>
      <c r="D97" s="223" t="s">
        <v>103</v>
      </c>
      <c r="E97" s="230">
        <v>2940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24">
        <v>7.3499999999999998E-3</v>
      </c>
      <c r="O97" s="224">
        <f>ROUND(E97*N97,5)</f>
        <v>21.609000000000002</v>
      </c>
      <c r="P97" s="224">
        <v>0</v>
      </c>
      <c r="Q97" s="224">
        <f>ROUND(E97*P97,5)</f>
        <v>0</v>
      </c>
      <c r="R97" s="224"/>
      <c r="S97" s="224"/>
      <c r="T97" s="225">
        <v>3.3000000000000002E-2</v>
      </c>
      <c r="U97" s="224">
        <f>ROUND(E97*T97,2)</f>
        <v>97.02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104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1"/>
      <c r="C98" s="266" t="s">
        <v>236</v>
      </c>
      <c r="D98" s="226"/>
      <c r="E98" s="231">
        <v>2940</v>
      </c>
      <c r="F98" s="234"/>
      <c r="G98" s="234"/>
      <c r="H98" s="234"/>
      <c r="I98" s="234"/>
      <c r="J98" s="234"/>
      <c r="K98" s="234"/>
      <c r="L98" s="234"/>
      <c r="M98" s="234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106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43</v>
      </c>
      <c r="B99" s="221" t="s">
        <v>237</v>
      </c>
      <c r="C99" s="265" t="s">
        <v>238</v>
      </c>
      <c r="D99" s="223" t="s">
        <v>103</v>
      </c>
      <c r="E99" s="230">
        <v>2940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24">
        <v>1.2E-4</v>
      </c>
      <c r="O99" s="224">
        <f>ROUND(E99*N99,5)</f>
        <v>0.3528</v>
      </c>
      <c r="P99" s="224">
        <v>0</v>
      </c>
      <c r="Q99" s="224">
        <f>ROUND(E99*P99,5)</f>
        <v>0</v>
      </c>
      <c r="R99" s="224"/>
      <c r="S99" s="224"/>
      <c r="T99" s="225">
        <v>1E-3</v>
      </c>
      <c r="U99" s="224">
        <f>ROUND(E99*T99,2)</f>
        <v>2.94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104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44</v>
      </c>
      <c r="B100" s="221" t="s">
        <v>239</v>
      </c>
      <c r="C100" s="265" t="s">
        <v>240</v>
      </c>
      <c r="D100" s="223" t="s">
        <v>103</v>
      </c>
      <c r="E100" s="230">
        <v>2940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0</v>
      </c>
      <c r="Q100" s="224">
        <f>ROUND(E100*P100,5)</f>
        <v>0</v>
      </c>
      <c r="R100" s="224"/>
      <c r="S100" s="224"/>
      <c r="T100" s="225">
        <v>2.1000000000000001E-2</v>
      </c>
      <c r="U100" s="224">
        <f>ROUND(E100*T100,2)</f>
        <v>61.74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104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45</v>
      </c>
      <c r="B101" s="221" t="s">
        <v>241</v>
      </c>
      <c r="C101" s="265" t="s">
        <v>242</v>
      </c>
      <c r="D101" s="223" t="s">
        <v>195</v>
      </c>
      <c r="E101" s="230">
        <v>420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24">
        <v>1.6910000000000001E-2</v>
      </c>
      <c r="O101" s="224">
        <f>ROUND(E101*N101,5)</f>
        <v>7.1021999999999998</v>
      </c>
      <c r="P101" s="224">
        <v>0</v>
      </c>
      <c r="Q101" s="224">
        <f>ROUND(E101*P101,5)</f>
        <v>0</v>
      </c>
      <c r="R101" s="224"/>
      <c r="S101" s="224"/>
      <c r="T101" s="225">
        <v>0.08</v>
      </c>
      <c r="U101" s="224">
        <f>ROUND(E101*T101,2)</f>
        <v>33.6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104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1"/>
      <c r="C102" s="266" t="s">
        <v>243</v>
      </c>
      <c r="D102" s="226"/>
      <c r="E102" s="231">
        <v>420</v>
      </c>
      <c r="F102" s="234"/>
      <c r="G102" s="234"/>
      <c r="H102" s="234"/>
      <c r="I102" s="234"/>
      <c r="J102" s="234"/>
      <c r="K102" s="234"/>
      <c r="L102" s="234"/>
      <c r="M102" s="234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106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46</v>
      </c>
      <c r="B103" s="221" t="s">
        <v>244</v>
      </c>
      <c r="C103" s="265" t="s">
        <v>245</v>
      </c>
      <c r="D103" s="223" t="s">
        <v>195</v>
      </c>
      <c r="E103" s="230">
        <v>420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24">
        <v>4.0000000000000002E-4</v>
      </c>
      <c r="O103" s="224">
        <f>ROUND(E103*N103,5)</f>
        <v>0.16800000000000001</v>
      </c>
      <c r="P103" s="224">
        <v>0</v>
      </c>
      <c r="Q103" s="224">
        <f>ROUND(E103*P103,5)</f>
        <v>0</v>
      </c>
      <c r="R103" s="224"/>
      <c r="S103" s="224"/>
      <c r="T103" s="225">
        <v>2E-3</v>
      </c>
      <c r="U103" s="224">
        <f>ROUND(E103*T103,2)</f>
        <v>0.84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104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47</v>
      </c>
      <c r="B104" s="221" t="s">
        <v>246</v>
      </c>
      <c r="C104" s="265" t="s">
        <v>247</v>
      </c>
      <c r="D104" s="223" t="s">
        <v>195</v>
      </c>
      <c r="E104" s="230">
        <v>420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24">
        <v>0</v>
      </c>
      <c r="O104" s="224">
        <f>ROUND(E104*N104,5)</f>
        <v>0</v>
      </c>
      <c r="P104" s="224">
        <v>0</v>
      </c>
      <c r="Q104" s="224">
        <f>ROUND(E104*P104,5)</f>
        <v>0</v>
      </c>
      <c r="R104" s="224"/>
      <c r="S104" s="224"/>
      <c r="T104" s="225">
        <v>6.6000000000000003E-2</v>
      </c>
      <c r="U104" s="224">
        <f>ROUND(E104*T104,2)</f>
        <v>27.72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104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48</v>
      </c>
      <c r="B105" s="221" t="s">
        <v>248</v>
      </c>
      <c r="C105" s="265" t="s">
        <v>249</v>
      </c>
      <c r="D105" s="223" t="s">
        <v>195</v>
      </c>
      <c r="E105" s="230">
        <v>180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24">
        <v>5.9199999999999999E-3</v>
      </c>
      <c r="O105" s="224">
        <f>ROUND(E105*N105,5)</f>
        <v>1.0656000000000001</v>
      </c>
      <c r="P105" s="224">
        <v>0</v>
      </c>
      <c r="Q105" s="224">
        <f>ROUND(E105*P105,5)</f>
        <v>0</v>
      </c>
      <c r="R105" s="224"/>
      <c r="S105" s="224"/>
      <c r="T105" s="225">
        <v>0.26</v>
      </c>
      <c r="U105" s="224">
        <f>ROUND(E105*T105,2)</f>
        <v>46.8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104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1"/>
      <c r="C106" s="266" t="s">
        <v>250</v>
      </c>
      <c r="D106" s="226"/>
      <c r="E106" s="231">
        <v>180</v>
      </c>
      <c r="F106" s="234"/>
      <c r="G106" s="234"/>
      <c r="H106" s="234"/>
      <c r="I106" s="234"/>
      <c r="J106" s="234"/>
      <c r="K106" s="234"/>
      <c r="L106" s="234"/>
      <c r="M106" s="234"/>
      <c r="N106" s="224"/>
      <c r="O106" s="224"/>
      <c r="P106" s="224"/>
      <c r="Q106" s="224"/>
      <c r="R106" s="224"/>
      <c r="S106" s="224"/>
      <c r="T106" s="225"/>
      <c r="U106" s="22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106</v>
      </c>
      <c r="AF106" s="214">
        <v>0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16" t="s">
        <v>99</v>
      </c>
      <c r="B107" s="222" t="s">
        <v>62</v>
      </c>
      <c r="C107" s="267" t="s">
        <v>63</v>
      </c>
      <c r="D107" s="227"/>
      <c r="E107" s="232"/>
      <c r="F107" s="235"/>
      <c r="G107" s="235">
        <f>SUMIF(AE108:AE118,"&lt;&gt;NOR",G108:G118)</f>
        <v>0</v>
      </c>
      <c r="H107" s="235"/>
      <c r="I107" s="235">
        <f>SUM(I108:I118)</f>
        <v>0</v>
      </c>
      <c r="J107" s="235"/>
      <c r="K107" s="235">
        <f>SUM(K108:K118)</f>
        <v>0</v>
      </c>
      <c r="L107" s="235"/>
      <c r="M107" s="235">
        <f>SUM(M108:M118)</f>
        <v>0</v>
      </c>
      <c r="N107" s="228"/>
      <c r="O107" s="228">
        <f>SUM(O108:O118)</f>
        <v>7.1000000000000004E-3</v>
      </c>
      <c r="P107" s="228"/>
      <c r="Q107" s="228">
        <f>SUM(Q108:Q118)</f>
        <v>31.528419999999997</v>
      </c>
      <c r="R107" s="228"/>
      <c r="S107" s="228"/>
      <c r="T107" s="229"/>
      <c r="U107" s="228">
        <f>SUM(U108:U118)</f>
        <v>240.37</v>
      </c>
      <c r="AE107" t="s">
        <v>100</v>
      </c>
    </row>
    <row r="108" spans="1:60" ht="22.5" outlineLevel="1" x14ac:dyDescent="0.2">
      <c r="A108" s="215">
        <v>49</v>
      </c>
      <c r="B108" s="221" t="s">
        <v>251</v>
      </c>
      <c r="C108" s="265" t="s">
        <v>252</v>
      </c>
      <c r="D108" s="223" t="s">
        <v>103</v>
      </c>
      <c r="E108" s="230">
        <v>1.8599999999999999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2.2000000000000002</v>
      </c>
      <c r="Q108" s="224">
        <f>ROUND(E108*P108,5)</f>
        <v>4.0919999999999996</v>
      </c>
      <c r="R108" s="224"/>
      <c r="S108" s="224"/>
      <c r="T108" s="225">
        <v>18.870999999999999</v>
      </c>
      <c r="U108" s="224">
        <f>ROUND(E108*T108,2)</f>
        <v>35.1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221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1"/>
      <c r="C109" s="266" t="s">
        <v>253</v>
      </c>
      <c r="D109" s="226"/>
      <c r="E109" s="231">
        <v>1.86</v>
      </c>
      <c r="F109" s="234"/>
      <c r="G109" s="234"/>
      <c r="H109" s="234"/>
      <c r="I109" s="234"/>
      <c r="J109" s="234"/>
      <c r="K109" s="234"/>
      <c r="L109" s="234"/>
      <c r="M109" s="234"/>
      <c r="N109" s="224"/>
      <c r="O109" s="224"/>
      <c r="P109" s="224"/>
      <c r="Q109" s="224"/>
      <c r="R109" s="224"/>
      <c r="S109" s="224"/>
      <c r="T109" s="225"/>
      <c r="U109" s="22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106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50</v>
      </c>
      <c r="B110" s="221" t="s">
        <v>254</v>
      </c>
      <c r="C110" s="265" t="s">
        <v>255</v>
      </c>
      <c r="D110" s="223" t="s">
        <v>103</v>
      </c>
      <c r="E110" s="230">
        <v>6.6003899999999991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24">
        <v>0</v>
      </c>
      <c r="O110" s="224">
        <f>ROUND(E110*N110,5)</f>
        <v>0</v>
      </c>
      <c r="P110" s="224">
        <v>2.4</v>
      </c>
      <c r="Q110" s="224">
        <f>ROUND(E110*P110,5)</f>
        <v>15.84094</v>
      </c>
      <c r="R110" s="224"/>
      <c r="S110" s="224"/>
      <c r="T110" s="225">
        <v>19.984999999999999</v>
      </c>
      <c r="U110" s="224">
        <f>ROUND(E110*T110,2)</f>
        <v>131.91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221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1"/>
      <c r="C111" s="266" t="s">
        <v>256</v>
      </c>
      <c r="D111" s="226"/>
      <c r="E111" s="231">
        <v>3.0147599999999999</v>
      </c>
      <c r="F111" s="234"/>
      <c r="G111" s="234"/>
      <c r="H111" s="234"/>
      <c r="I111" s="234"/>
      <c r="J111" s="234"/>
      <c r="K111" s="234"/>
      <c r="L111" s="234"/>
      <c r="M111" s="234"/>
      <c r="N111" s="224"/>
      <c r="O111" s="224"/>
      <c r="P111" s="224"/>
      <c r="Q111" s="224"/>
      <c r="R111" s="224"/>
      <c r="S111" s="224"/>
      <c r="T111" s="225"/>
      <c r="U111" s="22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106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1"/>
      <c r="C112" s="266" t="s">
        <v>257</v>
      </c>
      <c r="D112" s="226"/>
      <c r="E112" s="231">
        <v>1.0955699999999999</v>
      </c>
      <c r="F112" s="234"/>
      <c r="G112" s="234"/>
      <c r="H112" s="234"/>
      <c r="I112" s="234"/>
      <c r="J112" s="234"/>
      <c r="K112" s="234"/>
      <c r="L112" s="234"/>
      <c r="M112" s="234"/>
      <c r="N112" s="224"/>
      <c r="O112" s="224"/>
      <c r="P112" s="224"/>
      <c r="Q112" s="224"/>
      <c r="R112" s="224"/>
      <c r="S112" s="224"/>
      <c r="T112" s="225"/>
      <c r="U112" s="22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106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1"/>
      <c r="C113" s="266" t="s">
        <v>258</v>
      </c>
      <c r="D113" s="226"/>
      <c r="E113" s="231">
        <v>1.2548999999999999</v>
      </c>
      <c r="F113" s="234"/>
      <c r="G113" s="234"/>
      <c r="H113" s="234"/>
      <c r="I113" s="234"/>
      <c r="J113" s="234"/>
      <c r="K113" s="234"/>
      <c r="L113" s="234"/>
      <c r="M113" s="234"/>
      <c r="N113" s="224"/>
      <c r="O113" s="224"/>
      <c r="P113" s="224"/>
      <c r="Q113" s="224"/>
      <c r="R113" s="224"/>
      <c r="S113" s="224"/>
      <c r="T113" s="225"/>
      <c r="U113" s="22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106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1"/>
      <c r="C114" s="266" t="s">
        <v>259</v>
      </c>
      <c r="D114" s="226"/>
      <c r="E114" s="231">
        <v>1.23516</v>
      </c>
      <c r="F114" s="234"/>
      <c r="G114" s="234"/>
      <c r="H114" s="234"/>
      <c r="I114" s="234"/>
      <c r="J114" s="234"/>
      <c r="K114" s="234"/>
      <c r="L114" s="234"/>
      <c r="M114" s="234"/>
      <c r="N114" s="224"/>
      <c r="O114" s="224"/>
      <c r="P114" s="224"/>
      <c r="Q114" s="224"/>
      <c r="R114" s="224"/>
      <c r="S114" s="224"/>
      <c r="T114" s="225"/>
      <c r="U114" s="22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106</v>
      </c>
      <c r="AF114" s="214">
        <v>0</v>
      </c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51</v>
      </c>
      <c r="B115" s="221" t="s">
        <v>260</v>
      </c>
      <c r="C115" s="265" t="s">
        <v>261</v>
      </c>
      <c r="D115" s="223" t="s">
        <v>103</v>
      </c>
      <c r="E115" s="230">
        <v>4.8314500000000002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24">
        <v>1.47E-3</v>
      </c>
      <c r="O115" s="224">
        <f>ROUND(E115*N115,5)</f>
        <v>7.1000000000000004E-3</v>
      </c>
      <c r="P115" s="224">
        <v>2.4</v>
      </c>
      <c r="Q115" s="224">
        <f>ROUND(E115*P115,5)</f>
        <v>11.59548</v>
      </c>
      <c r="R115" s="224"/>
      <c r="S115" s="224"/>
      <c r="T115" s="225">
        <v>15.183999999999999</v>
      </c>
      <c r="U115" s="224">
        <f>ROUND(E115*T115,2)</f>
        <v>73.36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221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/>
      <c r="B116" s="221"/>
      <c r="C116" s="266" t="s">
        <v>262</v>
      </c>
      <c r="D116" s="226"/>
      <c r="E116" s="231">
        <v>1.4374499999999999</v>
      </c>
      <c r="F116" s="234"/>
      <c r="G116" s="234"/>
      <c r="H116" s="234"/>
      <c r="I116" s="234"/>
      <c r="J116" s="234"/>
      <c r="K116" s="234"/>
      <c r="L116" s="234"/>
      <c r="M116" s="234"/>
      <c r="N116" s="224"/>
      <c r="O116" s="224"/>
      <c r="P116" s="224"/>
      <c r="Q116" s="224"/>
      <c r="R116" s="224"/>
      <c r="S116" s="224"/>
      <c r="T116" s="225"/>
      <c r="U116" s="22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106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1"/>
      <c r="C117" s="266" t="s">
        <v>263</v>
      </c>
      <c r="D117" s="226"/>
      <c r="E117" s="231">
        <v>1.3140000000000001</v>
      </c>
      <c r="F117" s="234"/>
      <c r="G117" s="234"/>
      <c r="H117" s="234"/>
      <c r="I117" s="234"/>
      <c r="J117" s="234"/>
      <c r="K117" s="234"/>
      <c r="L117" s="234"/>
      <c r="M117" s="234"/>
      <c r="N117" s="224"/>
      <c r="O117" s="224"/>
      <c r="P117" s="224"/>
      <c r="Q117" s="224"/>
      <c r="R117" s="224"/>
      <c r="S117" s="224"/>
      <c r="T117" s="225"/>
      <c r="U117" s="22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106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1"/>
      <c r="C118" s="266" t="s">
        <v>264</v>
      </c>
      <c r="D118" s="226"/>
      <c r="E118" s="231">
        <v>2.08</v>
      </c>
      <c r="F118" s="234"/>
      <c r="G118" s="234"/>
      <c r="H118" s="234"/>
      <c r="I118" s="234"/>
      <c r="J118" s="234"/>
      <c r="K118" s="234"/>
      <c r="L118" s="234"/>
      <c r="M118" s="234"/>
      <c r="N118" s="224"/>
      <c r="O118" s="224"/>
      <c r="P118" s="224"/>
      <c r="Q118" s="224"/>
      <c r="R118" s="224"/>
      <c r="S118" s="224"/>
      <c r="T118" s="225"/>
      <c r="U118" s="224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106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16" t="s">
        <v>99</v>
      </c>
      <c r="B119" s="222" t="s">
        <v>64</v>
      </c>
      <c r="C119" s="267" t="s">
        <v>65</v>
      </c>
      <c r="D119" s="227"/>
      <c r="E119" s="232"/>
      <c r="F119" s="235"/>
      <c r="G119" s="235">
        <f>SUMIF(AE120:AE132,"&lt;&gt;NOR",G120:G132)</f>
        <v>0</v>
      </c>
      <c r="H119" s="235"/>
      <c r="I119" s="235">
        <f>SUM(I120:I132)</f>
        <v>0</v>
      </c>
      <c r="J119" s="235"/>
      <c r="K119" s="235">
        <f>SUM(K120:K132)</f>
        <v>0</v>
      </c>
      <c r="L119" s="235"/>
      <c r="M119" s="235">
        <f>SUM(M120:M132)</f>
        <v>0</v>
      </c>
      <c r="N119" s="228"/>
      <c r="O119" s="228">
        <f>SUM(O120:O132)</f>
        <v>1.74586</v>
      </c>
      <c r="P119" s="228"/>
      <c r="Q119" s="228">
        <f>SUM(Q120:Q132)</f>
        <v>3.6874799999999999</v>
      </c>
      <c r="R119" s="228"/>
      <c r="S119" s="228"/>
      <c r="T119" s="229"/>
      <c r="U119" s="228">
        <f>SUM(U120:U132)</f>
        <v>321.81</v>
      </c>
      <c r="AE119" t="s">
        <v>100</v>
      </c>
    </row>
    <row r="120" spans="1:60" outlineLevel="1" x14ac:dyDescent="0.2">
      <c r="A120" s="215">
        <v>52</v>
      </c>
      <c r="B120" s="221" t="s">
        <v>265</v>
      </c>
      <c r="C120" s="265" t="s">
        <v>266</v>
      </c>
      <c r="D120" s="223" t="s">
        <v>117</v>
      </c>
      <c r="E120" s="230">
        <v>31.800000000000004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24">
        <v>4.8999999999999998E-4</v>
      </c>
      <c r="O120" s="224">
        <f>ROUND(E120*N120,5)</f>
        <v>1.558E-2</v>
      </c>
      <c r="P120" s="224">
        <v>9.9000000000000005E-2</v>
      </c>
      <c r="Q120" s="224">
        <f>ROUND(E120*P120,5)</f>
        <v>3.1482000000000001</v>
      </c>
      <c r="R120" s="224"/>
      <c r="S120" s="224"/>
      <c r="T120" s="225">
        <v>2.8207200000000001</v>
      </c>
      <c r="U120" s="224">
        <f>ROUND(E120*T120,2)</f>
        <v>89.7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221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1"/>
      <c r="C121" s="266" t="s">
        <v>267</v>
      </c>
      <c r="D121" s="226"/>
      <c r="E121" s="231">
        <v>31.8</v>
      </c>
      <c r="F121" s="234"/>
      <c r="G121" s="234"/>
      <c r="H121" s="234"/>
      <c r="I121" s="234"/>
      <c r="J121" s="234"/>
      <c r="K121" s="234"/>
      <c r="L121" s="234"/>
      <c r="M121" s="234"/>
      <c r="N121" s="224"/>
      <c r="O121" s="224"/>
      <c r="P121" s="224"/>
      <c r="Q121" s="224"/>
      <c r="R121" s="224"/>
      <c r="S121" s="224"/>
      <c r="T121" s="225"/>
      <c r="U121" s="22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106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53</v>
      </c>
      <c r="B122" s="221" t="s">
        <v>268</v>
      </c>
      <c r="C122" s="265" t="s">
        <v>269</v>
      </c>
      <c r="D122" s="223" t="s">
        <v>117</v>
      </c>
      <c r="E122" s="230">
        <v>269.64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24">
        <v>1E-3</v>
      </c>
      <c r="O122" s="224">
        <f>ROUND(E122*N122,5)</f>
        <v>0.26963999999999999</v>
      </c>
      <c r="P122" s="224">
        <v>2E-3</v>
      </c>
      <c r="Q122" s="224">
        <f>ROUND(E122*P122,5)</f>
        <v>0.53927999999999998</v>
      </c>
      <c r="R122" s="224"/>
      <c r="S122" s="224"/>
      <c r="T122" s="225">
        <v>0.23100000000000001</v>
      </c>
      <c r="U122" s="224">
        <f>ROUND(E122*T122,2)</f>
        <v>62.29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104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/>
      <c r="B123" s="221"/>
      <c r="C123" s="266" t="s">
        <v>270</v>
      </c>
      <c r="D123" s="226"/>
      <c r="E123" s="231">
        <v>269.64</v>
      </c>
      <c r="F123" s="234"/>
      <c r="G123" s="234"/>
      <c r="H123" s="234"/>
      <c r="I123" s="234"/>
      <c r="J123" s="234"/>
      <c r="K123" s="234"/>
      <c r="L123" s="234"/>
      <c r="M123" s="234"/>
      <c r="N123" s="224"/>
      <c r="O123" s="224"/>
      <c r="P123" s="224"/>
      <c r="Q123" s="224"/>
      <c r="R123" s="224"/>
      <c r="S123" s="224"/>
      <c r="T123" s="225"/>
      <c r="U123" s="22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106</v>
      </c>
      <c r="AF123" s="214">
        <v>0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54</v>
      </c>
      <c r="B124" s="221" t="s">
        <v>271</v>
      </c>
      <c r="C124" s="265" t="s">
        <v>272</v>
      </c>
      <c r="D124" s="223" t="s">
        <v>117</v>
      </c>
      <c r="E124" s="230">
        <v>48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24">
        <v>3.0429999999999999E-2</v>
      </c>
      <c r="O124" s="224">
        <f>ROUND(E124*N124,5)</f>
        <v>1.4606399999999999</v>
      </c>
      <c r="P124" s="224">
        <v>0</v>
      </c>
      <c r="Q124" s="224">
        <f>ROUND(E124*P124,5)</f>
        <v>0</v>
      </c>
      <c r="R124" s="224"/>
      <c r="S124" s="224"/>
      <c r="T124" s="225">
        <v>0.78500000000000003</v>
      </c>
      <c r="U124" s="224">
        <f>ROUND(E124*T124,2)</f>
        <v>37.68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104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1"/>
      <c r="C125" s="266" t="s">
        <v>273</v>
      </c>
      <c r="D125" s="226"/>
      <c r="E125" s="231">
        <v>48</v>
      </c>
      <c r="F125" s="234"/>
      <c r="G125" s="234"/>
      <c r="H125" s="234"/>
      <c r="I125" s="234"/>
      <c r="J125" s="234"/>
      <c r="K125" s="234"/>
      <c r="L125" s="234"/>
      <c r="M125" s="234"/>
      <c r="N125" s="224"/>
      <c r="O125" s="224"/>
      <c r="P125" s="224"/>
      <c r="Q125" s="224"/>
      <c r="R125" s="224"/>
      <c r="S125" s="224"/>
      <c r="T125" s="225"/>
      <c r="U125" s="22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106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>
        <v>55</v>
      </c>
      <c r="B126" s="221" t="s">
        <v>274</v>
      </c>
      <c r="C126" s="265" t="s">
        <v>275</v>
      </c>
      <c r="D126" s="223" t="s">
        <v>153</v>
      </c>
      <c r="E126" s="230">
        <v>80.474689999999995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24">
        <v>0</v>
      </c>
      <c r="O126" s="224">
        <f>ROUND(E126*N126,5)</f>
        <v>0</v>
      </c>
      <c r="P126" s="224">
        <v>0</v>
      </c>
      <c r="Q126" s="224">
        <f>ROUND(E126*P126,5)</f>
        <v>0</v>
      </c>
      <c r="R126" s="224"/>
      <c r="S126" s="224"/>
      <c r="T126" s="225">
        <v>0.94199999999999995</v>
      </c>
      <c r="U126" s="224">
        <f>ROUND(E126*T126,2)</f>
        <v>75.81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104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56</v>
      </c>
      <c r="B127" s="221" t="s">
        <v>276</v>
      </c>
      <c r="C127" s="265" t="s">
        <v>277</v>
      </c>
      <c r="D127" s="223" t="s">
        <v>153</v>
      </c>
      <c r="E127" s="230">
        <v>160.94937999999999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24">
        <v>0</v>
      </c>
      <c r="O127" s="224">
        <f>ROUND(E127*N127,5)</f>
        <v>0</v>
      </c>
      <c r="P127" s="224">
        <v>0</v>
      </c>
      <c r="Q127" s="224">
        <f>ROUND(E127*P127,5)</f>
        <v>0</v>
      </c>
      <c r="R127" s="224"/>
      <c r="S127" s="224"/>
      <c r="T127" s="225">
        <v>0.105</v>
      </c>
      <c r="U127" s="224">
        <f>ROUND(E127*T127,2)</f>
        <v>16.899999999999999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104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1"/>
      <c r="C128" s="266" t="s">
        <v>278</v>
      </c>
      <c r="D128" s="226"/>
      <c r="E128" s="231">
        <v>160.94937999999999</v>
      </c>
      <c r="F128" s="234"/>
      <c r="G128" s="234"/>
      <c r="H128" s="234"/>
      <c r="I128" s="234"/>
      <c r="J128" s="234"/>
      <c r="K128" s="234"/>
      <c r="L128" s="234"/>
      <c r="M128" s="234"/>
      <c r="N128" s="224"/>
      <c r="O128" s="224"/>
      <c r="P128" s="224"/>
      <c r="Q128" s="224"/>
      <c r="R128" s="224"/>
      <c r="S128" s="224"/>
      <c r="T128" s="225"/>
      <c r="U128" s="22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106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57</v>
      </c>
      <c r="B129" s="221" t="s">
        <v>279</v>
      </c>
      <c r="C129" s="265" t="s">
        <v>280</v>
      </c>
      <c r="D129" s="223" t="s">
        <v>153</v>
      </c>
      <c r="E129" s="230">
        <v>80.474689999999995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24">
        <v>0</v>
      </c>
      <c r="O129" s="224">
        <f>ROUND(E129*N129,5)</f>
        <v>0</v>
      </c>
      <c r="P129" s="224">
        <v>0</v>
      </c>
      <c r="Q129" s="224">
        <f>ROUND(E129*P129,5)</f>
        <v>0</v>
      </c>
      <c r="R129" s="224"/>
      <c r="S129" s="224"/>
      <c r="T129" s="225">
        <v>0.49</v>
      </c>
      <c r="U129" s="224">
        <f>ROUND(E129*T129,2)</f>
        <v>39.43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104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58</v>
      </c>
      <c r="B130" s="221" t="s">
        <v>281</v>
      </c>
      <c r="C130" s="265" t="s">
        <v>282</v>
      </c>
      <c r="D130" s="223" t="s">
        <v>153</v>
      </c>
      <c r="E130" s="230">
        <v>724.27220999999997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24">
        <v>0</v>
      </c>
      <c r="O130" s="224">
        <f>ROUND(E130*N130,5)</f>
        <v>0</v>
      </c>
      <c r="P130" s="224">
        <v>0</v>
      </c>
      <c r="Q130" s="224">
        <f>ROUND(E130*P130,5)</f>
        <v>0</v>
      </c>
      <c r="R130" s="224"/>
      <c r="S130" s="224"/>
      <c r="T130" s="225">
        <v>0</v>
      </c>
      <c r="U130" s="224">
        <f>ROUND(E130*T130,2)</f>
        <v>0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104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/>
      <c r="B131" s="221"/>
      <c r="C131" s="266" t="s">
        <v>283</v>
      </c>
      <c r="D131" s="226"/>
      <c r="E131" s="231">
        <v>724.27220999999997</v>
      </c>
      <c r="F131" s="234"/>
      <c r="G131" s="234"/>
      <c r="H131" s="234"/>
      <c r="I131" s="234"/>
      <c r="J131" s="234"/>
      <c r="K131" s="234"/>
      <c r="L131" s="234"/>
      <c r="M131" s="234"/>
      <c r="N131" s="224"/>
      <c r="O131" s="224"/>
      <c r="P131" s="224"/>
      <c r="Q131" s="224"/>
      <c r="R131" s="224"/>
      <c r="S131" s="224"/>
      <c r="T131" s="225"/>
      <c r="U131" s="22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106</v>
      </c>
      <c r="AF131" s="214">
        <v>0</v>
      </c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>
        <v>59</v>
      </c>
      <c r="B132" s="221" t="s">
        <v>284</v>
      </c>
      <c r="C132" s="265" t="s">
        <v>285</v>
      </c>
      <c r="D132" s="223" t="s">
        <v>153</v>
      </c>
      <c r="E132" s="230">
        <v>80.474689999999995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21</v>
      </c>
      <c r="M132" s="234">
        <f>G132*(1+L132/100)</f>
        <v>0</v>
      </c>
      <c r="N132" s="224">
        <v>0</v>
      </c>
      <c r="O132" s="224">
        <f>ROUND(E132*N132,5)</f>
        <v>0</v>
      </c>
      <c r="P132" s="224">
        <v>0</v>
      </c>
      <c r="Q132" s="224">
        <f>ROUND(E132*P132,5)</f>
        <v>0</v>
      </c>
      <c r="R132" s="224"/>
      <c r="S132" s="224"/>
      <c r="T132" s="225">
        <v>0</v>
      </c>
      <c r="U132" s="224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104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216" t="s">
        <v>99</v>
      </c>
      <c r="B133" s="222" t="s">
        <v>66</v>
      </c>
      <c r="C133" s="267" t="s">
        <v>67</v>
      </c>
      <c r="D133" s="227"/>
      <c r="E133" s="232"/>
      <c r="F133" s="235"/>
      <c r="G133" s="235">
        <f>SUMIF(AE134:AE134,"&lt;&gt;NOR",G134:G134)</f>
        <v>0</v>
      </c>
      <c r="H133" s="235"/>
      <c r="I133" s="235">
        <f>SUM(I134:I134)</f>
        <v>0</v>
      </c>
      <c r="J133" s="235"/>
      <c r="K133" s="235">
        <f>SUM(K134:K134)</f>
        <v>0</v>
      </c>
      <c r="L133" s="235"/>
      <c r="M133" s="235">
        <f>SUM(M134:M134)</f>
        <v>0</v>
      </c>
      <c r="N133" s="228"/>
      <c r="O133" s="228">
        <f>SUM(O134:O134)</f>
        <v>0</v>
      </c>
      <c r="P133" s="228"/>
      <c r="Q133" s="228">
        <f>SUM(Q134:Q134)</f>
        <v>0</v>
      </c>
      <c r="R133" s="228"/>
      <c r="S133" s="228"/>
      <c r="T133" s="229"/>
      <c r="U133" s="228">
        <f>SUM(U134:U134)</f>
        <v>1314.8</v>
      </c>
      <c r="AE133" t="s">
        <v>100</v>
      </c>
    </row>
    <row r="134" spans="1:60" ht="22.5" outlineLevel="1" x14ac:dyDescent="0.2">
      <c r="A134" s="215">
        <v>60</v>
      </c>
      <c r="B134" s="221" t="s">
        <v>286</v>
      </c>
      <c r="C134" s="265" t="s">
        <v>287</v>
      </c>
      <c r="D134" s="223" t="s">
        <v>153</v>
      </c>
      <c r="E134" s="230">
        <v>239.05500000000001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24">
        <v>0</v>
      </c>
      <c r="O134" s="224">
        <f>ROUND(E134*N134,5)</f>
        <v>0</v>
      </c>
      <c r="P134" s="224">
        <v>0</v>
      </c>
      <c r="Q134" s="224">
        <f>ROUND(E134*P134,5)</f>
        <v>0</v>
      </c>
      <c r="R134" s="224"/>
      <c r="S134" s="224"/>
      <c r="T134" s="225">
        <v>5.5</v>
      </c>
      <c r="U134" s="224">
        <f>ROUND(E134*T134,2)</f>
        <v>1314.8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104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x14ac:dyDescent="0.2">
      <c r="A135" s="216" t="s">
        <v>99</v>
      </c>
      <c r="B135" s="222" t="s">
        <v>68</v>
      </c>
      <c r="C135" s="267" t="s">
        <v>69</v>
      </c>
      <c r="D135" s="227"/>
      <c r="E135" s="232"/>
      <c r="F135" s="235"/>
      <c r="G135" s="235">
        <f>SUMIF(AE136:AE161,"&lt;&gt;NOR",G136:G161)</f>
        <v>0</v>
      </c>
      <c r="H135" s="235"/>
      <c r="I135" s="235">
        <f>SUM(I136:I161)</f>
        <v>0</v>
      </c>
      <c r="J135" s="235"/>
      <c r="K135" s="235">
        <f>SUM(K136:K161)</f>
        <v>0</v>
      </c>
      <c r="L135" s="235"/>
      <c r="M135" s="235">
        <f>SUM(M136:M161)</f>
        <v>0</v>
      </c>
      <c r="N135" s="228"/>
      <c r="O135" s="228">
        <f>SUM(O136:O161)</f>
        <v>37.208030000000001</v>
      </c>
      <c r="P135" s="228"/>
      <c r="Q135" s="228">
        <f>SUM(Q136:Q161)</f>
        <v>14.832789999999999</v>
      </c>
      <c r="R135" s="228"/>
      <c r="S135" s="228"/>
      <c r="T135" s="229"/>
      <c r="U135" s="228">
        <f>SUM(U136:U161)</f>
        <v>1468.8700000000001</v>
      </c>
      <c r="AE135" t="s">
        <v>100</v>
      </c>
    </row>
    <row r="136" spans="1:60" outlineLevel="1" x14ac:dyDescent="0.2">
      <c r="A136" s="215">
        <v>61</v>
      </c>
      <c r="B136" s="221" t="s">
        <v>288</v>
      </c>
      <c r="C136" s="265" t="s">
        <v>289</v>
      </c>
      <c r="D136" s="223" t="s">
        <v>195</v>
      </c>
      <c r="E136" s="230">
        <v>70.554000000000002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24">
        <v>0.24476000000000001</v>
      </c>
      <c r="O136" s="224">
        <f>ROUND(E136*N136,5)</f>
        <v>17.268799999999999</v>
      </c>
      <c r="P136" s="224">
        <v>0</v>
      </c>
      <c r="Q136" s="224">
        <f>ROUND(E136*P136,5)</f>
        <v>0</v>
      </c>
      <c r="R136" s="224"/>
      <c r="S136" s="224"/>
      <c r="T136" s="225">
        <v>3.5897000000000001</v>
      </c>
      <c r="U136" s="224">
        <f>ROUND(E136*T136,2)</f>
        <v>253.27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104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/>
      <c r="B137" s="221"/>
      <c r="C137" s="266" t="s">
        <v>290</v>
      </c>
      <c r="D137" s="226"/>
      <c r="E137" s="231">
        <v>13.442</v>
      </c>
      <c r="F137" s="234"/>
      <c r="G137" s="234"/>
      <c r="H137" s="234"/>
      <c r="I137" s="234"/>
      <c r="J137" s="234"/>
      <c r="K137" s="234"/>
      <c r="L137" s="234"/>
      <c r="M137" s="234"/>
      <c r="N137" s="224"/>
      <c r="O137" s="224"/>
      <c r="P137" s="224"/>
      <c r="Q137" s="224"/>
      <c r="R137" s="224"/>
      <c r="S137" s="224"/>
      <c r="T137" s="225"/>
      <c r="U137" s="224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106</v>
      </c>
      <c r="AF137" s="214">
        <v>0</v>
      </c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1"/>
      <c r="C138" s="266" t="s">
        <v>291</v>
      </c>
      <c r="D138" s="226"/>
      <c r="E138" s="231">
        <v>57.112000000000002</v>
      </c>
      <c r="F138" s="234"/>
      <c r="G138" s="234"/>
      <c r="H138" s="234"/>
      <c r="I138" s="234"/>
      <c r="J138" s="234"/>
      <c r="K138" s="234"/>
      <c r="L138" s="234"/>
      <c r="M138" s="234"/>
      <c r="N138" s="224"/>
      <c r="O138" s="224"/>
      <c r="P138" s="224"/>
      <c r="Q138" s="224"/>
      <c r="R138" s="224"/>
      <c r="S138" s="224"/>
      <c r="T138" s="225"/>
      <c r="U138" s="224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106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62</v>
      </c>
      <c r="B139" s="221" t="s">
        <v>292</v>
      </c>
      <c r="C139" s="265" t="s">
        <v>293</v>
      </c>
      <c r="D139" s="223" t="s">
        <v>124</v>
      </c>
      <c r="E139" s="230">
        <v>9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24">
        <v>0.14369000000000001</v>
      </c>
      <c r="O139" s="224">
        <f>ROUND(E139*N139,5)</f>
        <v>1.29321</v>
      </c>
      <c r="P139" s="224">
        <v>0</v>
      </c>
      <c r="Q139" s="224">
        <f>ROUND(E139*P139,5)</f>
        <v>0</v>
      </c>
      <c r="R139" s="224"/>
      <c r="S139" s="224"/>
      <c r="T139" s="225">
        <v>30</v>
      </c>
      <c r="U139" s="224">
        <f>ROUND(E139*T139,2)</f>
        <v>270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104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/>
      <c r="B140" s="221"/>
      <c r="C140" s="266" t="s">
        <v>294</v>
      </c>
      <c r="D140" s="226"/>
      <c r="E140" s="231">
        <v>9</v>
      </c>
      <c r="F140" s="234"/>
      <c r="G140" s="234"/>
      <c r="H140" s="234"/>
      <c r="I140" s="234"/>
      <c r="J140" s="234"/>
      <c r="K140" s="234"/>
      <c r="L140" s="234"/>
      <c r="M140" s="234"/>
      <c r="N140" s="224"/>
      <c r="O140" s="224"/>
      <c r="P140" s="224"/>
      <c r="Q140" s="224"/>
      <c r="R140" s="224"/>
      <c r="S140" s="224"/>
      <c r="T140" s="225"/>
      <c r="U140" s="224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106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15">
        <v>63</v>
      </c>
      <c r="B141" s="221" t="s">
        <v>295</v>
      </c>
      <c r="C141" s="265" t="s">
        <v>296</v>
      </c>
      <c r="D141" s="223" t="s">
        <v>117</v>
      </c>
      <c r="E141" s="230">
        <v>26.040000000000003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24">
        <v>7.26E-3</v>
      </c>
      <c r="O141" s="224">
        <f>ROUND(E141*N141,5)</f>
        <v>0.18905</v>
      </c>
      <c r="P141" s="224">
        <v>5.94E-3</v>
      </c>
      <c r="Q141" s="224">
        <f>ROUND(E141*P141,5)</f>
        <v>0.15468000000000001</v>
      </c>
      <c r="R141" s="224"/>
      <c r="S141" s="224"/>
      <c r="T141" s="225">
        <v>0.59872999999999998</v>
      </c>
      <c r="U141" s="224">
        <f>ROUND(E141*T141,2)</f>
        <v>15.59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221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1"/>
      <c r="C142" s="266" t="s">
        <v>297</v>
      </c>
      <c r="D142" s="226"/>
      <c r="E142" s="231">
        <v>26.04</v>
      </c>
      <c r="F142" s="234"/>
      <c r="G142" s="234"/>
      <c r="H142" s="234"/>
      <c r="I142" s="234"/>
      <c r="J142" s="234"/>
      <c r="K142" s="234"/>
      <c r="L142" s="234"/>
      <c r="M142" s="234"/>
      <c r="N142" s="224"/>
      <c r="O142" s="224"/>
      <c r="P142" s="224"/>
      <c r="Q142" s="224"/>
      <c r="R142" s="224"/>
      <c r="S142" s="224"/>
      <c r="T142" s="225"/>
      <c r="U142" s="224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106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15">
        <v>64</v>
      </c>
      <c r="B143" s="221" t="s">
        <v>298</v>
      </c>
      <c r="C143" s="265" t="s">
        <v>299</v>
      </c>
      <c r="D143" s="223" t="s">
        <v>117</v>
      </c>
      <c r="E143" s="230">
        <v>145.70000000000002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24">
        <v>1.4829999999999999E-2</v>
      </c>
      <c r="O143" s="224">
        <f>ROUND(E143*N143,5)</f>
        <v>2.16073</v>
      </c>
      <c r="P143" s="224">
        <v>1.2319999999999999E-2</v>
      </c>
      <c r="Q143" s="224">
        <f>ROUND(E143*P143,5)</f>
        <v>1.7950200000000001</v>
      </c>
      <c r="R143" s="224"/>
      <c r="S143" s="224"/>
      <c r="T143" s="225">
        <v>0.78427000000000002</v>
      </c>
      <c r="U143" s="224">
        <f>ROUND(E143*T143,2)</f>
        <v>114.27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221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/>
      <c r="B144" s="221"/>
      <c r="C144" s="266" t="s">
        <v>300</v>
      </c>
      <c r="D144" s="226"/>
      <c r="E144" s="231">
        <v>145.69999999999999</v>
      </c>
      <c r="F144" s="234"/>
      <c r="G144" s="234"/>
      <c r="H144" s="234"/>
      <c r="I144" s="234"/>
      <c r="J144" s="234"/>
      <c r="K144" s="234"/>
      <c r="L144" s="234"/>
      <c r="M144" s="234"/>
      <c r="N144" s="224"/>
      <c r="O144" s="224"/>
      <c r="P144" s="224"/>
      <c r="Q144" s="224"/>
      <c r="R144" s="224"/>
      <c r="S144" s="224"/>
      <c r="T144" s="225"/>
      <c r="U144" s="224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106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15">
        <v>65</v>
      </c>
      <c r="B145" s="221" t="s">
        <v>301</v>
      </c>
      <c r="C145" s="265" t="s">
        <v>302</v>
      </c>
      <c r="D145" s="223" t="s">
        <v>117</v>
      </c>
      <c r="E145" s="230">
        <v>4.6500000000000004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24">
        <v>2.657E-2</v>
      </c>
      <c r="O145" s="224">
        <f>ROUND(E145*N145,5)</f>
        <v>0.12354999999999999</v>
      </c>
      <c r="P145" s="224">
        <v>2.4750000000000001E-2</v>
      </c>
      <c r="Q145" s="224">
        <f>ROUND(E145*P145,5)</f>
        <v>0.11509</v>
      </c>
      <c r="R145" s="224"/>
      <c r="S145" s="224"/>
      <c r="T145" s="225">
        <v>1.1447000000000001</v>
      </c>
      <c r="U145" s="224">
        <f>ROUND(E145*T145,2)</f>
        <v>5.32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221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/>
      <c r="B146" s="221"/>
      <c r="C146" s="266" t="s">
        <v>303</v>
      </c>
      <c r="D146" s="226"/>
      <c r="E146" s="231">
        <v>4.6500000000000004</v>
      </c>
      <c r="F146" s="234"/>
      <c r="G146" s="234"/>
      <c r="H146" s="234"/>
      <c r="I146" s="234"/>
      <c r="J146" s="234"/>
      <c r="K146" s="234"/>
      <c r="L146" s="234"/>
      <c r="M146" s="234"/>
      <c r="N146" s="224"/>
      <c r="O146" s="224"/>
      <c r="P146" s="224"/>
      <c r="Q146" s="224"/>
      <c r="R146" s="224"/>
      <c r="S146" s="224"/>
      <c r="T146" s="225"/>
      <c r="U146" s="224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106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66</v>
      </c>
      <c r="B147" s="221" t="s">
        <v>304</v>
      </c>
      <c r="C147" s="265" t="s">
        <v>305</v>
      </c>
      <c r="D147" s="223" t="s">
        <v>117</v>
      </c>
      <c r="E147" s="230">
        <v>1003.2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24">
        <v>1.4670000000000001E-2</v>
      </c>
      <c r="O147" s="224">
        <f>ROUND(E147*N147,5)</f>
        <v>14.716939999999999</v>
      </c>
      <c r="P147" s="224">
        <v>0</v>
      </c>
      <c r="Q147" s="224">
        <f>ROUND(E147*P147,5)</f>
        <v>0</v>
      </c>
      <c r="R147" s="224"/>
      <c r="S147" s="224"/>
      <c r="T147" s="225">
        <v>0.41599999999999998</v>
      </c>
      <c r="U147" s="224">
        <f>ROUND(E147*T147,2)</f>
        <v>417.33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104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/>
      <c r="B148" s="221"/>
      <c r="C148" s="266" t="s">
        <v>306</v>
      </c>
      <c r="D148" s="226"/>
      <c r="E148" s="231">
        <v>1003.2</v>
      </c>
      <c r="F148" s="234"/>
      <c r="G148" s="234"/>
      <c r="H148" s="234"/>
      <c r="I148" s="234"/>
      <c r="J148" s="234"/>
      <c r="K148" s="234"/>
      <c r="L148" s="234"/>
      <c r="M148" s="234"/>
      <c r="N148" s="224"/>
      <c r="O148" s="224"/>
      <c r="P148" s="224"/>
      <c r="Q148" s="224"/>
      <c r="R148" s="224"/>
      <c r="S148" s="224"/>
      <c r="T148" s="225"/>
      <c r="U148" s="22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106</v>
      </c>
      <c r="AF148" s="214">
        <v>0</v>
      </c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>
        <v>67</v>
      </c>
      <c r="B149" s="221" t="s">
        <v>307</v>
      </c>
      <c r="C149" s="265" t="s">
        <v>308</v>
      </c>
      <c r="D149" s="223" t="s">
        <v>153</v>
      </c>
      <c r="E149" s="230">
        <v>96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24">
        <v>2.0000000000000002E-5</v>
      </c>
      <c r="O149" s="224">
        <f>ROUND(E149*N149,5)</f>
        <v>1.92E-3</v>
      </c>
      <c r="P149" s="224">
        <v>8.0000000000000002E-3</v>
      </c>
      <c r="Q149" s="224">
        <f>ROUND(E149*P149,5)</f>
        <v>0.76800000000000002</v>
      </c>
      <c r="R149" s="224"/>
      <c r="S149" s="224"/>
      <c r="T149" s="225">
        <v>1.2</v>
      </c>
      <c r="U149" s="224">
        <f>ROUND(E149*T149,2)</f>
        <v>115.2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104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1"/>
      <c r="C150" s="266" t="s">
        <v>309</v>
      </c>
      <c r="D150" s="226"/>
      <c r="E150" s="231">
        <v>96</v>
      </c>
      <c r="F150" s="234"/>
      <c r="G150" s="234"/>
      <c r="H150" s="234"/>
      <c r="I150" s="234"/>
      <c r="J150" s="234"/>
      <c r="K150" s="234"/>
      <c r="L150" s="234"/>
      <c r="M150" s="234"/>
      <c r="N150" s="224"/>
      <c r="O150" s="224"/>
      <c r="P150" s="224"/>
      <c r="Q150" s="224"/>
      <c r="R150" s="224"/>
      <c r="S150" s="224"/>
      <c r="T150" s="225"/>
      <c r="U150" s="224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106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68</v>
      </c>
      <c r="B151" s="221" t="s">
        <v>310</v>
      </c>
      <c r="C151" s="265" t="s">
        <v>311</v>
      </c>
      <c r="D151" s="223" t="s">
        <v>103</v>
      </c>
      <c r="E151" s="230">
        <v>24.741999999999997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24">
        <v>2.9100000000000001E-2</v>
      </c>
      <c r="O151" s="224">
        <f>ROUND(E151*N151,5)</f>
        <v>0.71999000000000002</v>
      </c>
      <c r="P151" s="224">
        <v>0</v>
      </c>
      <c r="Q151" s="224">
        <f>ROUND(E151*P151,5)</f>
        <v>0</v>
      </c>
      <c r="R151" s="224"/>
      <c r="S151" s="224"/>
      <c r="T151" s="225">
        <v>0</v>
      </c>
      <c r="U151" s="224">
        <f>ROUND(E151*T151,2)</f>
        <v>0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104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/>
      <c r="B152" s="221"/>
      <c r="C152" s="266" t="s">
        <v>312</v>
      </c>
      <c r="D152" s="226"/>
      <c r="E152" s="231">
        <v>4.6180000000000003</v>
      </c>
      <c r="F152" s="234"/>
      <c r="G152" s="234"/>
      <c r="H152" s="234"/>
      <c r="I152" s="234"/>
      <c r="J152" s="234"/>
      <c r="K152" s="234"/>
      <c r="L152" s="234"/>
      <c r="M152" s="234"/>
      <c r="N152" s="224"/>
      <c r="O152" s="224"/>
      <c r="P152" s="224"/>
      <c r="Q152" s="224"/>
      <c r="R152" s="224"/>
      <c r="S152" s="224"/>
      <c r="T152" s="225"/>
      <c r="U152" s="224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106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/>
      <c r="B153" s="221"/>
      <c r="C153" s="266" t="s">
        <v>313</v>
      </c>
      <c r="D153" s="226"/>
      <c r="E153" s="231">
        <v>20.123999999999999</v>
      </c>
      <c r="F153" s="234"/>
      <c r="G153" s="234"/>
      <c r="H153" s="234"/>
      <c r="I153" s="234"/>
      <c r="J153" s="234"/>
      <c r="K153" s="234"/>
      <c r="L153" s="234"/>
      <c r="M153" s="234"/>
      <c r="N153" s="224"/>
      <c r="O153" s="224"/>
      <c r="P153" s="224"/>
      <c r="Q153" s="224"/>
      <c r="R153" s="224"/>
      <c r="S153" s="224"/>
      <c r="T153" s="225"/>
      <c r="U153" s="224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106</v>
      </c>
      <c r="AF153" s="214">
        <v>0</v>
      </c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69</v>
      </c>
      <c r="B154" s="221" t="s">
        <v>314</v>
      </c>
      <c r="C154" s="265" t="s">
        <v>315</v>
      </c>
      <c r="D154" s="223" t="s">
        <v>103</v>
      </c>
      <c r="E154" s="230">
        <v>24.742000000000001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24">
        <v>1.6500000000000001E-2</v>
      </c>
      <c r="O154" s="224">
        <f>ROUND(E154*N154,5)</f>
        <v>0.40823999999999999</v>
      </c>
      <c r="P154" s="224">
        <v>0</v>
      </c>
      <c r="Q154" s="224">
        <f>ROUND(E154*P154,5)</f>
        <v>0</v>
      </c>
      <c r="R154" s="224"/>
      <c r="S154" s="224"/>
      <c r="T154" s="225">
        <v>0</v>
      </c>
      <c r="U154" s="224">
        <f>ROUND(E154*T154,2)</f>
        <v>0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104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/>
      <c r="B155" s="221"/>
      <c r="C155" s="266" t="s">
        <v>316</v>
      </c>
      <c r="D155" s="226"/>
      <c r="E155" s="231">
        <v>24.742000000000001</v>
      </c>
      <c r="F155" s="234"/>
      <c r="G155" s="234"/>
      <c r="H155" s="234"/>
      <c r="I155" s="234"/>
      <c r="J155" s="234"/>
      <c r="K155" s="234"/>
      <c r="L155" s="234"/>
      <c r="M155" s="234"/>
      <c r="N155" s="224"/>
      <c r="O155" s="224"/>
      <c r="P155" s="224"/>
      <c r="Q155" s="224"/>
      <c r="R155" s="224"/>
      <c r="S155" s="224"/>
      <c r="T155" s="225"/>
      <c r="U155" s="224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106</v>
      </c>
      <c r="AF155" s="214">
        <v>0</v>
      </c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70</v>
      </c>
      <c r="B156" s="221" t="s">
        <v>317</v>
      </c>
      <c r="C156" s="265" t="s">
        <v>318</v>
      </c>
      <c r="D156" s="223" t="s">
        <v>195</v>
      </c>
      <c r="E156" s="230">
        <v>880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24">
        <v>0</v>
      </c>
      <c r="O156" s="224">
        <f>ROUND(E156*N156,5)</f>
        <v>0</v>
      </c>
      <c r="P156" s="224">
        <v>0</v>
      </c>
      <c r="Q156" s="224">
        <f>ROUND(E156*P156,5)</f>
        <v>0</v>
      </c>
      <c r="R156" s="224"/>
      <c r="S156" s="224"/>
      <c r="T156" s="225">
        <v>8.2989999999999994E-2</v>
      </c>
      <c r="U156" s="224">
        <f>ROUND(E156*T156,2)</f>
        <v>73.03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104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/>
      <c r="B157" s="221"/>
      <c r="C157" s="266" t="s">
        <v>319</v>
      </c>
      <c r="D157" s="226"/>
      <c r="E157" s="231">
        <v>880</v>
      </c>
      <c r="F157" s="234"/>
      <c r="G157" s="234"/>
      <c r="H157" s="234"/>
      <c r="I157" s="234"/>
      <c r="J157" s="234"/>
      <c r="K157" s="234"/>
      <c r="L157" s="234"/>
      <c r="M157" s="234"/>
      <c r="N157" s="224"/>
      <c r="O157" s="224"/>
      <c r="P157" s="224"/>
      <c r="Q157" s="224"/>
      <c r="R157" s="224"/>
      <c r="S157" s="224"/>
      <c r="T157" s="225"/>
      <c r="U157" s="224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106</v>
      </c>
      <c r="AF157" s="214">
        <v>0</v>
      </c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15">
        <v>71</v>
      </c>
      <c r="B158" s="221" t="s">
        <v>320</v>
      </c>
      <c r="C158" s="265" t="s">
        <v>321</v>
      </c>
      <c r="D158" s="223" t="s">
        <v>195</v>
      </c>
      <c r="E158" s="230">
        <v>880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24">
        <v>3.6999999999999999E-4</v>
      </c>
      <c r="O158" s="224">
        <f>ROUND(E158*N158,5)</f>
        <v>0.3256</v>
      </c>
      <c r="P158" s="224">
        <v>0</v>
      </c>
      <c r="Q158" s="224">
        <f>ROUND(E158*P158,5)</f>
        <v>0</v>
      </c>
      <c r="R158" s="224"/>
      <c r="S158" s="224"/>
      <c r="T158" s="225">
        <v>0.113</v>
      </c>
      <c r="U158" s="224">
        <f>ROUND(E158*T158,2)</f>
        <v>99.44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104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/>
      <c r="B159" s="221"/>
      <c r="C159" s="266" t="s">
        <v>322</v>
      </c>
      <c r="D159" s="226"/>
      <c r="E159" s="231">
        <v>880</v>
      </c>
      <c r="F159" s="234"/>
      <c r="G159" s="234"/>
      <c r="H159" s="234"/>
      <c r="I159" s="234"/>
      <c r="J159" s="234"/>
      <c r="K159" s="234"/>
      <c r="L159" s="234"/>
      <c r="M159" s="234"/>
      <c r="N159" s="224"/>
      <c r="O159" s="224"/>
      <c r="P159" s="224"/>
      <c r="Q159" s="224"/>
      <c r="R159" s="224"/>
      <c r="S159" s="224"/>
      <c r="T159" s="225"/>
      <c r="U159" s="224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106</v>
      </c>
      <c r="AF159" s="214">
        <v>0</v>
      </c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>
        <v>72</v>
      </c>
      <c r="B160" s="221" t="s">
        <v>323</v>
      </c>
      <c r="C160" s="265" t="s">
        <v>324</v>
      </c>
      <c r="D160" s="223" t="s">
        <v>195</v>
      </c>
      <c r="E160" s="230">
        <v>800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24">
        <v>0</v>
      </c>
      <c r="O160" s="224">
        <f>ROUND(E160*N160,5)</f>
        <v>0</v>
      </c>
      <c r="P160" s="224">
        <v>1.4999999999999999E-2</v>
      </c>
      <c r="Q160" s="224">
        <f>ROUND(E160*P160,5)</f>
        <v>12</v>
      </c>
      <c r="R160" s="224"/>
      <c r="S160" s="224"/>
      <c r="T160" s="225">
        <v>0.13178000000000001</v>
      </c>
      <c r="U160" s="224">
        <f>ROUND(E160*T160,2)</f>
        <v>105.42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221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/>
      <c r="B161" s="221"/>
      <c r="C161" s="266" t="s">
        <v>325</v>
      </c>
      <c r="D161" s="226"/>
      <c r="E161" s="231">
        <v>800</v>
      </c>
      <c r="F161" s="234"/>
      <c r="G161" s="234"/>
      <c r="H161" s="234"/>
      <c r="I161" s="234"/>
      <c r="J161" s="234"/>
      <c r="K161" s="234"/>
      <c r="L161" s="234"/>
      <c r="M161" s="234"/>
      <c r="N161" s="224"/>
      <c r="O161" s="224"/>
      <c r="P161" s="224"/>
      <c r="Q161" s="224"/>
      <c r="R161" s="224"/>
      <c r="S161" s="224"/>
      <c r="T161" s="225"/>
      <c r="U161" s="22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106</v>
      </c>
      <c r="AF161" s="214">
        <v>0</v>
      </c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16" t="s">
        <v>99</v>
      </c>
      <c r="B162" s="222" t="s">
        <v>70</v>
      </c>
      <c r="C162" s="267" t="s">
        <v>71</v>
      </c>
      <c r="D162" s="227"/>
      <c r="E162" s="232"/>
      <c r="F162" s="235"/>
      <c r="G162" s="235">
        <f>SUMIF(AE163:AE164,"&lt;&gt;NOR",G163:G164)</f>
        <v>0</v>
      </c>
      <c r="H162" s="235"/>
      <c r="I162" s="235">
        <f>SUM(I163:I164)</f>
        <v>0</v>
      </c>
      <c r="J162" s="235"/>
      <c r="K162" s="235">
        <f>SUM(K163:K164)</f>
        <v>0</v>
      </c>
      <c r="L162" s="235"/>
      <c r="M162" s="235">
        <f>SUM(M163:M164)</f>
        <v>0</v>
      </c>
      <c r="N162" s="228"/>
      <c r="O162" s="228">
        <f>SUM(O163:O164)</f>
        <v>0</v>
      </c>
      <c r="P162" s="228"/>
      <c r="Q162" s="228">
        <f>SUM(Q163:Q164)</f>
        <v>5.8559999999999999</v>
      </c>
      <c r="R162" s="228"/>
      <c r="S162" s="228"/>
      <c r="T162" s="229"/>
      <c r="U162" s="228">
        <f>SUM(U163:U164)</f>
        <v>84.64</v>
      </c>
      <c r="AE162" t="s">
        <v>100</v>
      </c>
    </row>
    <row r="163" spans="1:60" outlineLevel="1" x14ac:dyDescent="0.2">
      <c r="A163" s="215">
        <v>73</v>
      </c>
      <c r="B163" s="221" t="s">
        <v>326</v>
      </c>
      <c r="C163" s="265" t="s">
        <v>327</v>
      </c>
      <c r="D163" s="223" t="s">
        <v>195</v>
      </c>
      <c r="E163" s="230">
        <v>800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24">
        <v>0</v>
      </c>
      <c r="O163" s="224">
        <f>ROUND(E163*N163,5)</f>
        <v>0</v>
      </c>
      <c r="P163" s="224">
        <v>7.3200000000000001E-3</v>
      </c>
      <c r="Q163" s="224">
        <f>ROUND(E163*P163,5)</f>
        <v>5.8559999999999999</v>
      </c>
      <c r="R163" s="224"/>
      <c r="S163" s="224"/>
      <c r="T163" s="225">
        <v>0.10580000000000001</v>
      </c>
      <c r="U163" s="224">
        <f>ROUND(E163*T163,2)</f>
        <v>84.64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104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44"/>
      <c r="B164" s="245"/>
      <c r="C164" s="268" t="s">
        <v>325</v>
      </c>
      <c r="D164" s="246"/>
      <c r="E164" s="247">
        <v>800</v>
      </c>
      <c r="F164" s="248"/>
      <c r="G164" s="248"/>
      <c r="H164" s="248"/>
      <c r="I164" s="248"/>
      <c r="J164" s="248"/>
      <c r="K164" s="248"/>
      <c r="L164" s="248"/>
      <c r="M164" s="248"/>
      <c r="N164" s="249"/>
      <c r="O164" s="249"/>
      <c r="P164" s="249"/>
      <c r="Q164" s="249"/>
      <c r="R164" s="249"/>
      <c r="S164" s="249"/>
      <c r="T164" s="250"/>
      <c r="U164" s="249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106</v>
      </c>
      <c r="AF164" s="214">
        <v>0</v>
      </c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x14ac:dyDescent="0.2">
      <c r="A165" s="6"/>
      <c r="B165" s="7" t="s">
        <v>328</v>
      </c>
      <c r="C165" s="269" t="s">
        <v>328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AC165">
        <v>15</v>
      </c>
      <c r="AD165">
        <v>21</v>
      </c>
    </row>
    <row r="166" spans="1:60" x14ac:dyDescent="0.2">
      <c r="A166" s="251"/>
      <c r="B166" s="252">
        <v>26</v>
      </c>
      <c r="C166" s="270" t="s">
        <v>328</v>
      </c>
      <c r="D166" s="253"/>
      <c r="E166" s="253"/>
      <c r="F166" s="253"/>
      <c r="G166" s="264">
        <f>G8+G15+G86+G92+G107+G119+G133+G135+G162</f>
        <v>0</v>
      </c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AC166">
        <f>SUMIF(L7:L164,AC165,G7:G164)</f>
        <v>0</v>
      </c>
      <c r="AD166">
        <f>SUMIF(L7:L164,AD165,G7:G164)</f>
        <v>0</v>
      </c>
      <c r="AE166" t="s">
        <v>329</v>
      </c>
    </row>
    <row r="167" spans="1:60" x14ac:dyDescent="0.2">
      <c r="A167" s="6"/>
      <c r="B167" s="7" t="s">
        <v>328</v>
      </c>
      <c r="C167" s="269" t="s">
        <v>328</v>
      </c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60" x14ac:dyDescent="0.2">
      <c r="A168" s="6"/>
      <c r="B168" s="7" t="s">
        <v>328</v>
      </c>
      <c r="C168" s="269" t="s">
        <v>328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60" x14ac:dyDescent="0.2">
      <c r="A169" s="254">
        <v>33</v>
      </c>
      <c r="B169" s="254"/>
      <c r="C169" s="271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60" x14ac:dyDescent="0.2">
      <c r="A170" s="255"/>
      <c r="B170" s="256"/>
      <c r="C170" s="272"/>
      <c r="D170" s="256"/>
      <c r="E170" s="256"/>
      <c r="F170" s="256"/>
      <c r="G170" s="257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AE170" t="s">
        <v>330</v>
      </c>
    </row>
    <row r="171" spans="1:60" x14ac:dyDescent="0.2">
      <c r="A171" s="258"/>
      <c r="B171" s="259"/>
      <c r="C171" s="273"/>
      <c r="D171" s="259"/>
      <c r="E171" s="259"/>
      <c r="F171" s="259"/>
      <c r="G171" s="260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">
      <c r="A172" s="258"/>
      <c r="B172" s="259"/>
      <c r="C172" s="273"/>
      <c r="D172" s="259"/>
      <c r="E172" s="259"/>
      <c r="F172" s="259"/>
      <c r="G172" s="260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">
      <c r="A173" s="258"/>
      <c r="B173" s="259"/>
      <c r="C173" s="273"/>
      <c r="D173" s="259"/>
      <c r="E173" s="259"/>
      <c r="F173" s="259"/>
      <c r="G173" s="260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A174" s="261"/>
      <c r="B174" s="262"/>
      <c r="C174" s="274"/>
      <c r="D174" s="262"/>
      <c r="E174" s="262"/>
      <c r="F174" s="262"/>
      <c r="G174" s="263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6"/>
      <c r="B175" s="7" t="s">
        <v>328</v>
      </c>
      <c r="C175" s="269" t="s">
        <v>328</v>
      </c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">
      <c r="C176" s="275"/>
      <c r="AE176" t="s">
        <v>331</v>
      </c>
    </row>
  </sheetData>
  <mergeCells count="6">
    <mergeCell ref="A1:G1"/>
    <mergeCell ref="C2:G2"/>
    <mergeCell ref="C3:G3"/>
    <mergeCell ref="C4:G4"/>
    <mergeCell ref="A169:C169"/>
    <mergeCell ref="A170:G17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Bělík</dc:creator>
  <cp:lastModifiedBy>Vít Bělík</cp:lastModifiedBy>
  <cp:lastPrinted>2014-02-28T09:52:57Z</cp:lastPrinted>
  <dcterms:created xsi:type="dcterms:W3CDTF">2009-04-08T07:15:50Z</dcterms:created>
  <dcterms:modified xsi:type="dcterms:W3CDTF">2020-12-14T15:34:46Z</dcterms:modified>
</cp:coreProperties>
</file>